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7875" activeTab="1"/>
  </bookViews>
  <sheets>
    <sheet name="MARANDU" sheetId="1" r:id="rId1"/>
    <sheet name="MOMBAÇA" sheetId="2" r:id="rId2"/>
    <sheet name="Plan3" sheetId="3" r:id="rId3"/>
    <sheet name="Plan1" sheetId="4" r:id="rId4"/>
  </sheets>
  <calcPr calcId="145621"/>
</workbook>
</file>

<file path=xl/calcChain.xml><?xml version="1.0" encoding="utf-8"?>
<calcChain xmlns="http://schemas.openxmlformats.org/spreadsheetml/2006/main">
  <c r="G15" i="1" l="1"/>
  <c r="F15" i="2"/>
  <c r="F37" i="1" l="1"/>
  <c r="G37" i="1"/>
  <c r="H37" i="1"/>
  <c r="I37" i="1"/>
  <c r="F36" i="1"/>
  <c r="G36" i="1"/>
  <c r="H36" i="1"/>
  <c r="I36" i="1"/>
  <c r="F35" i="1"/>
  <c r="G35" i="1"/>
  <c r="H35" i="1"/>
  <c r="I35" i="1"/>
  <c r="F34" i="1"/>
  <c r="G34" i="1"/>
  <c r="H34" i="1"/>
  <c r="I34" i="1"/>
  <c r="F33" i="1"/>
  <c r="G33" i="1"/>
  <c r="H33" i="1"/>
  <c r="I33" i="1"/>
  <c r="F32" i="1"/>
  <c r="G32" i="1"/>
  <c r="H32" i="1"/>
  <c r="I32" i="1"/>
  <c r="F31" i="1"/>
  <c r="G31" i="1"/>
  <c r="H31" i="1"/>
  <c r="I31" i="1"/>
  <c r="I30" i="1"/>
  <c r="I29" i="1"/>
  <c r="I28" i="1"/>
  <c r="I27" i="1"/>
  <c r="F30" i="1"/>
  <c r="G30" i="1"/>
  <c r="H30" i="1"/>
  <c r="F29" i="1"/>
  <c r="G29" i="1"/>
  <c r="H29" i="1"/>
  <c r="F28" i="1"/>
  <c r="G28" i="1"/>
  <c r="H28" i="1"/>
  <c r="F27" i="1"/>
  <c r="G27" i="1"/>
  <c r="H27" i="1"/>
  <c r="E37" i="1"/>
  <c r="E36" i="1"/>
  <c r="E35" i="1"/>
  <c r="E34" i="1"/>
  <c r="E33" i="1"/>
  <c r="E32" i="1"/>
  <c r="E31" i="1"/>
  <c r="E30" i="1"/>
  <c r="E29" i="1"/>
  <c r="E28" i="1"/>
  <c r="E27" i="1"/>
  <c r="F14" i="2" l="1"/>
  <c r="G14" i="1"/>
  <c r="G3" i="1"/>
  <c r="G4" i="1"/>
  <c r="G5" i="1"/>
  <c r="G6" i="1"/>
  <c r="G7" i="1"/>
  <c r="G8" i="1"/>
  <c r="G9" i="1"/>
  <c r="G10" i="1"/>
  <c r="G11" i="1"/>
  <c r="G12" i="1"/>
  <c r="G2" i="1"/>
  <c r="F23" i="1"/>
  <c r="F24" i="1"/>
  <c r="F25" i="1"/>
  <c r="F18" i="1"/>
  <c r="F19" i="1"/>
  <c r="F20" i="1"/>
  <c r="C28" i="1"/>
  <c r="C29" i="1"/>
  <c r="C30" i="1"/>
  <c r="C23" i="1"/>
  <c r="C24" i="1"/>
  <c r="C25" i="1"/>
  <c r="C18" i="1"/>
  <c r="C19" i="1"/>
  <c r="C20" i="1"/>
  <c r="F22" i="1"/>
  <c r="F17" i="1"/>
  <c r="C27" i="1"/>
  <c r="C22" i="1"/>
  <c r="C17" i="1"/>
  <c r="F32" i="2"/>
  <c r="H29" i="2"/>
  <c r="F24" i="2"/>
  <c r="F3" i="2"/>
  <c r="F4" i="2"/>
  <c r="F5" i="2"/>
  <c r="F6" i="2"/>
  <c r="F7" i="2"/>
  <c r="F8" i="2"/>
  <c r="F9" i="2"/>
  <c r="F10" i="2"/>
  <c r="F11" i="2"/>
  <c r="F12" i="2"/>
  <c r="F18" i="2"/>
  <c r="F19" i="2"/>
  <c r="F20" i="2"/>
  <c r="C28" i="2"/>
  <c r="C29" i="2"/>
  <c r="C30" i="2"/>
  <c r="F17" i="2"/>
  <c r="C27" i="2"/>
  <c r="C23" i="2"/>
  <c r="C24" i="2"/>
  <c r="C25" i="2"/>
  <c r="C22" i="2"/>
  <c r="C18" i="2"/>
  <c r="C19" i="2"/>
  <c r="C20" i="2"/>
  <c r="C17" i="2"/>
  <c r="C14" i="1"/>
  <c r="D14" i="1"/>
  <c r="E14" i="1"/>
  <c r="F14" i="1"/>
  <c r="B14" i="1"/>
  <c r="C14" i="2"/>
  <c r="F29" i="2" s="1"/>
  <c r="D14" i="2"/>
  <c r="G32" i="2" s="1"/>
  <c r="E14" i="2"/>
  <c r="H31" i="2" s="1"/>
  <c r="B14" i="2"/>
  <c r="E25" i="2" s="1"/>
  <c r="F2" i="2"/>
  <c r="H25" i="2" l="1"/>
  <c r="H30" i="2"/>
  <c r="H26" i="2"/>
  <c r="H22" i="2"/>
  <c r="F28" i="2"/>
  <c r="E26" i="2"/>
  <c r="G23" i="2"/>
  <c r="G27" i="2"/>
  <c r="E23" i="2"/>
  <c r="E31" i="2"/>
  <c r="F23" i="2"/>
  <c r="F31" i="2"/>
  <c r="E24" i="2"/>
  <c r="G22" i="2"/>
  <c r="E28" i="2"/>
  <c r="E32" i="2"/>
  <c r="H24" i="2"/>
  <c r="G25" i="2"/>
  <c r="F26" i="2"/>
  <c r="H28" i="2"/>
  <c r="G29" i="2"/>
  <c r="F30" i="2"/>
  <c r="H32" i="2"/>
  <c r="E30" i="2"/>
  <c r="G31" i="2"/>
  <c r="E27" i="2"/>
  <c r="G26" i="2"/>
  <c r="F27" i="2"/>
  <c r="G30" i="2"/>
  <c r="E22" i="2"/>
  <c r="F22" i="2"/>
  <c r="E29" i="2"/>
  <c r="H23" i="2"/>
  <c r="G24" i="2"/>
  <c r="F25" i="2"/>
  <c r="H27" i="2"/>
  <c r="G28" i="2"/>
</calcChain>
</file>

<file path=xl/sharedStrings.xml><?xml version="1.0" encoding="utf-8"?>
<sst xmlns="http://schemas.openxmlformats.org/spreadsheetml/2006/main" count="262" uniqueCount="113">
  <si>
    <t>SOESP</t>
  </si>
  <si>
    <t>EMPRESA 01</t>
  </si>
  <si>
    <t>CONCEITO</t>
  </si>
  <si>
    <t>UNOESTE</t>
  </si>
  <si>
    <t>LASO GO</t>
  </si>
  <si>
    <t>ESALQ</t>
  </si>
  <si>
    <t>BONAMIGO</t>
  </si>
  <si>
    <t>MATSUDA</t>
  </si>
  <si>
    <t>UFLA</t>
  </si>
  <si>
    <t>GERMISUL</t>
  </si>
  <si>
    <t>GERMIPASTO</t>
  </si>
  <si>
    <t>EMPRESA 02</t>
  </si>
  <si>
    <t>EMPRESA 03</t>
  </si>
  <si>
    <t>EMPRESA 04</t>
  </si>
  <si>
    <t>EMPRESA 05</t>
  </si>
  <si>
    <t>cv Marandu</t>
  </si>
  <si>
    <t>cv. Mombaça</t>
  </si>
  <si>
    <t>Média</t>
  </si>
  <si>
    <t>10,5 - 20,5</t>
  </si>
  <si>
    <t>20,5 - 30,5</t>
  </si>
  <si>
    <t>30,5 - 40,5</t>
  </si>
  <si>
    <t>40,5 - 50,5</t>
  </si>
  <si>
    <t>f</t>
  </si>
  <si>
    <t>E1</t>
  </si>
  <si>
    <t>E2</t>
  </si>
  <si>
    <t>63,5 - 69,75</t>
  </si>
  <si>
    <t>69,75 - 76</t>
  </si>
  <si>
    <t>76 - 82,2</t>
  </si>
  <si>
    <t>82,2 - 88,5</t>
  </si>
  <si>
    <t>E3</t>
  </si>
  <si>
    <t>8,5 - 27</t>
  </si>
  <si>
    <t>27 - 45,5</t>
  </si>
  <si>
    <t>45,5 - 64</t>
  </si>
  <si>
    <t>64 - 82,5</t>
  </si>
  <si>
    <t>E4</t>
  </si>
  <si>
    <t xml:space="preserve"> </t>
  </si>
  <si>
    <t>E5</t>
  </si>
  <si>
    <t>18,5 - 33</t>
  </si>
  <si>
    <t>33 - 47,5</t>
  </si>
  <si>
    <t>47,5 - 62</t>
  </si>
  <si>
    <t>62 - 76,5</t>
  </si>
  <si>
    <t>26,5 - 38,75</t>
  </si>
  <si>
    <t>38,75 - 51</t>
  </si>
  <si>
    <t>51 - 63,25</t>
  </si>
  <si>
    <t>63,25 - 75,5</t>
  </si>
  <si>
    <t>16,5 - 26,75</t>
  </si>
  <si>
    <t>26,75 - 37</t>
  </si>
  <si>
    <t>37 - 47,25</t>
  </si>
  <si>
    <t>47,25 - 57,5</t>
  </si>
  <si>
    <t>44,5 - 54,5</t>
  </si>
  <si>
    <t>54,5 - 64,5</t>
  </si>
  <si>
    <t>64,5 - 74,5</t>
  </si>
  <si>
    <t>74,5 - 84,5</t>
  </si>
  <si>
    <t>29,5 - 39,25</t>
  </si>
  <si>
    <t>39,25 - 49</t>
  </si>
  <si>
    <t>49 - 58,75</t>
  </si>
  <si>
    <t>58,75 - 68,5</t>
  </si>
  <si>
    <t>27,5 - 42,75</t>
  </si>
  <si>
    <t>42,75 - 58</t>
  </si>
  <si>
    <t>58 - 73,25</t>
  </si>
  <si>
    <t>73,25 - 88,5</t>
  </si>
  <si>
    <t>EMPRESA 1</t>
  </si>
  <si>
    <t>EMPRESA 2</t>
  </si>
  <si>
    <t>EMPRESA 3</t>
  </si>
  <si>
    <t>EMPRESA 4</t>
  </si>
  <si>
    <t>JC MASCHIETTO</t>
  </si>
  <si>
    <t>cv</t>
  </si>
  <si>
    <t>PR1SP</t>
  </si>
  <si>
    <t>PR2GO</t>
  </si>
  <si>
    <t>PR3SP</t>
  </si>
  <si>
    <t>PU1GO</t>
  </si>
  <si>
    <t>UNI2SP</t>
  </si>
  <si>
    <t>UN1SP</t>
  </si>
  <si>
    <t>PR4MS</t>
  </si>
  <si>
    <t>PR5SP</t>
  </si>
  <si>
    <t>UN3MG</t>
  </si>
  <si>
    <t>PR6MS</t>
  </si>
  <si>
    <t>PR7MS</t>
  </si>
  <si>
    <t>Temp</t>
  </si>
  <si>
    <t>Tipo Germinador</t>
  </si>
  <si>
    <t>Substrato</t>
  </si>
  <si>
    <t>adição subsequente nas leituras(14-21)</t>
  </si>
  <si>
    <t>Tratamento dormência</t>
  </si>
  <si>
    <t>MOMBAÇA</t>
  </si>
  <si>
    <t>Câmara</t>
  </si>
  <si>
    <t>20-30</t>
  </si>
  <si>
    <t>papel</t>
  </si>
  <si>
    <t>Umidade plantio</t>
  </si>
  <si>
    <t>1-4 ml</t>
  </si>
  <si>
    <t>N</t>
  </si>
  <si>
    <t>MARANDU</t>
  </si>
  <si>
    <t>15-35</t>
  </si>
  <si>
    <t>2x em 6 dias(2 ml); 2x depois 8 dia</t>
  </si>
  <si>
    <t>2,4 ml cada 7 dias</t>
  </si>
  <si>
    <t>1 ml</t>
  </si>
  <si>
    <t>S - KNO3 0,2%</t>
  </si>
  <si>
    <t>sala germinação</t>
  </si>
  <si>
    <t>6 ml (3x em dias)</t>
  </si>
  <si>
    <t>20-35</t>
  </si>
  <si>
    <t>3ml (3x em 21 dias)</t>
  </si>
  <si>
    <t>BOD</t>
  </si>
  <si>
    <t>borrifador 4 em 4 dias</t>
  </si>
  <si>
    <t>3 ml (2x 21 dias)</t>
  </si>
  <si>
    <t>areia</t>
  </si>
  <si>
    <t>2 ml a cada 3 dias</t>
  </si>
  <si>
    <t>25-35</t>
  </si>
  <si>
    <t>9 ml gerbox</t>
  </si>
  <si>
    <t>2 em 2 dias</t>
  </si>
  <si>
    <t>2,5Xpesopapel</t>
  </si>
  <si>
    <t>5 ml (1 vez em 2 dias)</t>
  </si>
  <si>
    <t>2-3 ml</t>
  </si>
  <si>
    <t>1 ml a cada 21 dias</t>
  </si>
  <si>
    <t>4 ml (2x em 2dias)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</si>
</sst>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/>
    <xf numFmtId="0" fontId="0" fillId="2" borderId="0" xfId="0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MARANDU!$B$1</c:f>
              <c:strCache>
                <c:ptCount val="1"/>
                <c:pt idx="0">
                  <c:v>EMPRESA 01</c:v>
                </c:pt>
              </c:strCache>
            </c:strRef>
          </c:tx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MARANDU!$B$2:$B$12</c:f>
              <c:numCache>
                <c:formatCode>General</c:formatCode>
                <c:ptCount val="11"/>
                <c:pt idx="0">
                  <c:v>50</c:v>
                </c:pt>
                <c:pt idx="1">
                  <c:v>42</c:v>
                </c:pt>
                <c:pt idx="2">
                  <c:v>23</c:v>
                </c:pt>
                <c:pt idx="3">
                  <c:v>36</c:v>
                </c:pt>
                <c:pt idx="4">
                  <c:v>22</c:v>
                </c:pt>
                <c:pt idx="5">
                  <c:v>18</c:v>
                </c:pt>
                <c:pt idx="6">
                  <c:v>46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23</c:v>
                </c:pt>
              </c:numCache>
            </c:numRef>
          </c:val>
        </c:ser>
        <c:ser>
          <c:idx val="1"/>
          <c:order val="1"/>
          <c:tx>
            <c:strRef>
              <c:f>MARANDU!$C$1</c:f>
              <c:strCache>
                <c:ptCount val="1"/>
                <c:pt idx="0">
                  <c:v>EMPRESA 02</c:v>
                </c:pt>
              </c:strCache>
            </c:strRef>
          </c:tx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MARANDU!$C$2:$C$12</c:f>
              <c:numCache>
                <c:formatCode>General</c:formatCode>
                <c:ptCount val="11"/>
                <c:pt idx="0">
                  <c:v>88</c:v>
                </c:pt>
                <c:pt idx="1">
                  <c:v>87</c:v>
                </c:pt>
                <c:pt idx="2">
                  <c:v>82</c:v>
                </c:pt>
                <c:pt idx="3">
                  <c:v>75</c:v>
                </c:pt>
                <c:pt idx="4">
                  <c:v>78</c:v>
                </c:pt>
                <c:pt idx="5">
                  <c:v>73</c:v>
                </c:pt>
                <c:pt idx="6">
                  <c:v>83</c:v>
                </c:pt>
                <c:pt idx="7">
                  <c:v>76</c:v>
                </c:pt>
                <c:pt idx="8">
                  <c:v>68</c:v>
                </c:pt>
                <c:pt idx="9">
                  <c:v>64</c:v>
                </c:pt>
                <c:pt idx="10">
                  <c:v>88</c:v>
                </c:pt>
              </c:numCache>
            </c:numRef>
          </c:val>
        </c:ser>
        <c:ser>
          <c:idx val="2"/>
          <c:order val="2"/>
          <c:tx>
            <c:strRef>
              <c:f>MARANDU!$D$1</c:f>
              <c:strCache>
                <c:ptCount val="1"/>
                <c:pt idx="0">
                  <c:v>EMPRESA 03</c:v>
                </c:pt>
              </c:strCache>
            </c:strRef>
          </c:tx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MARANDU!$D$2:$D$12</c:f>
              <c:numCache>
                <c:formatCode>General</c:formatCode>
                <c:ptCount val="11"/>
                <c:pt idx="0">
                  <c:v>30</c:v>
                </c:pt>
                <c:pt idx="1">
                  <c:v>82</c:v>
                </c:pt>
                <c:pt idx="2">
                  <c:v>69</c:v>
                </c:pt>
                <c:pt idx="3">
                  <c:v>60</c:v>
                </c:pt>
                <c:pt idx="4">
                  <c:v>59</c:v>
                </c:pt>
                <c:pt idx="5">
                  <c:v>42</c:v>
                </c:pt>
                <c:pt idx="6">
                  <c:v>53</c:v>
                </c:pt>
                <c:pt idx="7">
                  <c:v>12</c:v>
                </c:pt>
                <c:pt idx="8">
                  <c:v>68</c:v>
                </c:pt>
                <c:pt idx="9">
                  <c:v>9</c:v>
                </c:pt>
                <c:pt idx="10">
                  <c:v>62</c:v>
                </c:pt>
              </c:numCache>
            </c:numRef>
          </c:val>
        </c:ser>
        <c:ser>
          <c:idx val="3"/>
          <c:order val="3"/>
          <c:tx>
            <c:strRef>
              <c:f>MARANDU!$E$1</c:f>
              <c:strCache>
                <c:ptCount val="1"/>
                <c:pt idx="0">
                  <c:v>EMPRESA 04</c:v>
                </c:pt>
              </c:strCache>
            </c:strRef>
          </c:tx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MARANDU!$E$2:$E$12</c:f>
              <c:numCache>
                <c:formatCode>General</c:formatCode>
                <c:ptCount val="11"/>
                <c:pt idx="0">
                  <c:v>61</c:v>
                </c:pt>
                <c:pt idx="1">
                  <c:v>76</c:v>
                </c:pt>
                <c:pt idx="2">
                  <c:v>61</c:v>
                </c:pt>
                <c:pt idx="3">
                  <c:v>48</c:v>
                </c:pt>
                <c:pt idx="4">
                  <c:v>53</c:v>
                </c:pt>
                <c:pt idx="5">
                  <c:v>34</c:v>
                </c:pt>
                <c:pt idx="6">
                  <c:v>52</c:v>
                </c:pt>
                <c:pt idx="7">
                  <c:v>23</c:v>
                </c:pt>
                <c:pt idx="8">
                  <c:v>65</c:v>
                </c:pt>
                <c:pt idx="9">
                  <c:v>21</c:v>
                </c:pt>
                <c:pt idx="10">
                  <c:v>19</c:v>
                </c:pt>
              </c:numCache>
            </c:numRef>
          </c:val>
        </c:ser>
        <c:ser>
          <c:idx val="4"/>
          <c:order val="4"/>
          <c:tx>
            <c:strRef>
              <c:f>MARANDU!$F$1</c:f>
              <c:strCache>
                <c:ptCount val="1"/>
                <c:pt idx="0">
                  <c:v>EMPRESA 05</c:v>
                </c:pt>
              </c:strCache>
            </c:strRef>
          </c:tx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MARANDU!$F$2:$F$12</c:f>
              <c:numCache>
                <c:formatCode>General</c:formatCode>
                <c:ptCount val="11"/>
                <c:pt idx="0">
                  <c:v>61</c:v>
                </c:pt>
                <c:pt idx="1">
                  <c:v>75</c:v>
                </c:pt>
                <c:pt idx="2">
                  <c:v>52</c:v>
                </c:pt>
                <c:pt idx="3">
                  <c:v>61</c:v>
                </c:pt>
                <c:pt idx="4">
                  <c:v>62</c:v>
                </c:pt>
                <c:pt idx="5">
                  <c:v>54</c:v>
                </c:pt>
                <c:pt idx="6">
                  <c:v>27</c:v>
                </c:pt>
                <c:pt idx="7">
                  <c:v>58</c:v>
                </c:pt>
                <c:pt idx="8">
                  <c:v>58</c:v>
                </c:pt>
                <c:pt idx="9">
                  <c:v>34</c:v>
                </c:pt>
                <c:pt idx="10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8384"/>
        <c:axId val="41415808"/>
      </c:barChart>
      <c:catAx>
        <c:axId val="36768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41415808"/>
        <c:crosses val="autoZero"/>
        <c:auto val="1"/>
        <c:lblAlgn val="ctr"/>
        <c:lblOffset val="100"/>
        <c:noMultiLvlLbl val="0"/>
      </c:catAx>
      <c:valAx>
        <c:axId val="4141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768384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MOMBAÇA!$A$22:$A$25</c:f>
              <c:strCache>
                <c:ptCount val="4"/>
                <c:pt idx="0">
                  <c:v>44,5 - 54,5</c:v>
                </c:pt>
                <c:pt idx="1">
                  <c:v>54,5 - 64,5</c:v>
                </c:pt>
                <c:pt idx="2">
                  <c:v>64,5 - 74,5</c:v>
                </c:pt>
                <c:pt idx="3">
                  <c:v>74,5 - 84,5</c:v>
                </c:pt>
              </c:strCache>
            </c:strRef>
          </c:cat>
          <c:val>
            <c:numRef>
              <c:f>MOMBAÇA!$C$22:$C$25</c:f>
              <c:numCache>
                <c:formatCode>0%</c:formatCode>
                <c:ptCount val="4"/>
                <c:pt idx="0">
                  <c:v>9.0909090909090912E-2</c:v>
                </c:pt>
                <c:pt idx="1">
                  <c:v>0.18181818181818182</c:v>
                </c:pt>
                <c:pt idx="2">
                  <c:v>0.36363636363636365</c:v>
                </c:pt>
                <c:pt idx="3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MOMBAÇA!$A$27:$A$30</c:f>
              <c:strCache>
                <c:ptCount val="4"/>
                <c:pt idx="0">
                  <c:v>29,5 - 39,25</c:v>
                </c:pt>
                <c:pt idx="1">
                  <c:v>39,25 - 49</c:v>
                </c:pt>
                <c:pt idx="2">
                  <c:v>49 - 58,75</c:v>
                </c:pt>
                <c:pt idx="3">
                  <c:v>58,75 - 68,5</c:v>
                </c:pt>
              </c:strCache>
            </c:strRef>
          </c:cat>
          <c:val>
            <c:numRef>
              <c:f>MOMBAÇA!$C$27:$C$30</c:f>
              <c:numCache>
                <c:formatCode>0%</c:formatCode>
                <c:ptCount val="4"/>
                <c:pt idx="0">
                  <c:v>9.0909090909090912E-2</c:v>
                </c:pt>
                <c:pt idx="1">
                  <c:v>0.18181818181818182</c:v>
                </c:pt>
                <c:pt idx="2">
                  <c:v>0.45454545454545453</c:v>
                </c:pt>
                <c:pt idx="3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MOMBAÇA!$D$17:$D$20</c:f>
              <c:strCache>
                <c:ptCount val="4"/>
                <c:pt idx="0">
                  <c:v>27,5 - 42,75</c:v>
                </c:pt>
                <c:pt idx="1">
                  <c:v>42,75 - 58</c:v>
                </c:pt>
                <c:pt idx="2">
                  <c:v>58 - 73,25</c:v>
                </c:pt>
                <c:pt idx="3">
                  <c:v>73,25 - 88,5</c:v>
                </c:pt>
              </c:strCache>
            </c:strRef>
          </c:cat>
          <c:val>
            <c:numRef>
              <c:f>MOMBAÇA!$F$17:$F$20</c:f>
              <c:numCache>
                <c:formatCode>0%</c:formatCode>
                <c:ptCount val="4"/>
                <c:pt idx="0">
                  <c:v>9.0909090909090912E-2</c:v>
                </c:pt>
                <c:pt idx="1">
                  <c:v>0</c:v>
                </c:pt>
                <c:pt idx="2">
                  <c:v>0.45454545454545453</c:v>
                </c:pt>
                <c:pt idx="3">
                  <c:v>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MARANDU!$A$17:$A$20</c:f>
              <c:strCache>
                <c:ptCount val="4"/>
                <c:pt idx="0">
                  <c:v>10,5 - 20,5</c:v>
                </c:pt>
                <c:pt idx="1">
                  <c:v>20,5 - 30,5</c:v>
                </c:pt>
                <c:pt idx="2">
                  <c:v>30,5 - 40,5</c:v>
                </c:pt>
                <c:pt idx="3">
                  <c:v>40,5 - 50,5</c:v>
                </c:pt>
              </c:strCache>
            </c:strRef>
          </c:cat>
          <c:val>
            <c:numRef>
              <c:f>MARANDU!$C$17:$C$20</c:f>
              <c:numCache>
                <c:formatCode>0%</c:formatCode>
                <c:ptCount val="4"/>
                <c:pt idx="0">
                  <c:v>0.36363636363636365</c:v>
                </c:pt>
                <c:pt idx="1">
                  <c:v>0.27272727272727271</c:v>
                </c:pt>
                <c:pt idx="2">
                  <c:v>9.0909090909090912E-2</c:v>
                </c:pt>
                <c:pt idx="3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MARANDU!$A$22:$A$25</c:f>
              <c:strCache>
                <c:ptCount val="4"/>
                <c:pt idx="0">
                  <c:v>63,5 - 69,75</c:v>
                </c:pt>
                <c:pt idx="1">
                  <c:v>69,75 - 76</c:v>
                </c:pt>
                <c:pt idx="2">
                  <c:v>76 - 82,2</c:v>
                </c:pt>
                <c:pt idx="3">
                  <c:v>82,2 - 88,5</c:v>
                </c:pt>
              </c:strCache>
            </c:strRef>
          </c:cat>
          <c:val>
            <c:numRef>
              <c:f>MARANDU!$C$22:$C$25</c:f>
              <c:numCache>
                <c:formatCode>0%</c:formatCode>
                <c:ptCount val="4"/>
                <c:pt idx="0">
                  <c:v>0.18181818181818182</c:v>
                </c:pt>
                <c:pt idx="1">
                  <c:v>0.27272727272727271</c:v>
                </c:pt>
                <c:pt idx="2">
                  <c:v>0.18181818181818182</c:v>
                </c:pt>
                <c:pt idx="3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Empresa</a:t>
            </a:r>
            <a:r>
              <a:rPr lang="en-US" baseline="0"/>
              <a:t> 3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MARANDU!$A$27:$A$30</c:f>
              <c:strCache>
                <c:ptCount val="4"/>
                <c:pt idx="0">
                  <c:v>8,5 - 27</c:v>
                </c:pt>
                <c:pt idx="1">
                  <c:v>27 - 45,5</c:v>
                </c:pt>
                <c:pt idx="2">
                  <c:v>45,5 - 64</c:v>
                </c:pt>
                <c:pt idx="3">
                  <c:v>64 - 82,5</c:v>
                </c:pt>
              </c:strCache>
            </c:strRef>
          </c:cat>
          <c:val>
            <c:numRef>
              <c:f>MARANDU!$C$27:$C$30</c:f>
              <c:numCache>
                <c:formatCode>0%</c:formatCode>
                <c:ptCount val="4"/>
                <c:pt idx="0">
                  <c:v>0.18181818181818182</c:v>
                </c:pt>
                <c:pt idx="1">
                  <c:v>0.18181818181818182</c:v>
                </c:pt>
                <c:pt idx="2">
                  <c:v>0.36363636363636365</c:v>
                </c:pt>
                <c:pt idx="3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MARANDU!$D$17:$D$20</c:f>
              <c:strCache>
                <c:ptCount val="4"/>
                <c:pt idx="0">
                  <c:v>18,5 - 33</c:v>
                </c:pt>
                <c:pt idx="1">
                  <c:v>33 - 47,5</c:v>
                </c:pt>
                <c:pt idx="2">
                  <c:v>47,5 - 62</c:v>
                </c:pt>
                <c:pt idx="3">
                  <c:v>62 - 76,5</c:v>
                </c:pt>
              </c:strCache>
            </c:strRef>
          </c:cat>
          <c:val>
            <c:numRef>
              <c:f>MARANDU!$F$17:$F$20</c:f>
              <c:numCache>
                <c:formatCode>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0.45454545454545453</c:v>
                </c:pt>
                <c:pt idx="3">
                  <c:v>0.18181818181818182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MARANDU!$D$22:$D$25</c:f>
              <c:strCache>
                <c:ptCount val="4"/>
                <c:pt idx="0">
                  <c:v>26,5 - 38,75</c:v>
                </c:pt>
                <c:pt idx="1">
                  <c:v>38,75 - 51</c:v>
                </c:pt>
                <c:pt idx="2">
                  <c:v>51 - 63,25</c:v>
                </c:pt>
                <c:pt idx="3">
                  <c:v>63,25 - 75,5</c:v>
                </c:pt>
              </c:strCache>
            </c:strRef>
          </c:cat>
          <c:val>
            <c:numRef>
              <c:f>MARANDU!$F$22:$F$25</c:f>
              <c:numCache>
                <c:formatCode>0%</c:formatCode>
                <c:ptCount val="4"/>
                <c:pt idx="0">
                  <c:v>0.18181818181818182</c:v>
                </c:pt>
                <c:pt idx="1">
                  <c:v>0</c:v>
                </c:pt>
                <c:pt idx="2">
                  <c:v>0.63636363636363635</c:v>
                </c:pt>
                <c:pt idx="3">
                  <c:v>0.18181818181818182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MARANDU!$A$2</c:f>
              <c:strCache>
                <c:ptCount val="1"/>
                <c:pt idx="0">
                  <c:v>PR1SP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MARANDU!$B$2:$F$2</c:f>
              <c:numCache>
                <c:formatCode>General</c:formatCode>
                <c:ptCount val="5"/>
                <c:pt idx="0">
                  <c:v>50</c:v>
                </c:pt>
                <c:pt idx="1">
                  <c:v>88</c:v>
                </c:pt>
                <c:pt idx="2">
                  <c:v>30</c:v>
                </c:pt>
                <c:pt idx="3">
                  <c:v>61</c:v>
                </c:pt>
                <c:pt idx="4">
                  <c:v>61</c:v>
                </c:pt>
              </c:numCache>
            </c:numRef>
          </c:val>
        </c:ser>
        <c:ser>
          <c:idx val="1"/>
          <c:order val="1"/>
          <c:tx>
            <c:strRef>
              <c:f>MARANDU!$A$3</c:f>
              <c:strCache>
                <c:ptCount val="1"/>
                <c:pt idx="0">
                  <c:v>PR2GO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MARANDU!$B$3:$F$3</c:f>
              <c:numCache>
                <c:formatCode>General</c:formatCode>
                <c:ptCount val="5"/>
                <c:pt idx="0">
                  <c:v>42</c:v>
                </c:pt>
                <c:pt idx="1">
                  <c:v>87</c:v>
                </c:pt>
                <c:pt idx="2">
                  <c:v>82</c:v>
                </c:pt>
                <c:pt idx="3">
                  <c:v>76</c:v>
                </c:pt>
                <c:pt idx="4">
                  <c:v>75</c:v>
                </c:pt>
              </c:numCache>
            </c:numRef>
          </c:val>
        </c:ser>
        <c:ser>
          <c:idx val="2"/>
          <c:order val="2"/>
          <c:tx>
            <c:strRef>
              <c:f>MARANDU!$A$4</c:f>
              <c:strCache>
                <c:ptCount val="1"/>
                <c:pt idx="0">
                  <c:v>UN1SP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MARANDU!$B$4:$F$4</c:f>
              <c:numCache>
                <c:formatCode>General</c:formatCode>
                <c:ptCount val="5"/>
                <c:pt idx="0">
                  <c:v>23</c:v>
                </c:pt>
                <c:pt idx="1">
                  <c:v>82</c:v>
                </c:pt>
                <c:pt idx="2">
                  <c:v>69</c:v>
                </c:pt>
                <c:pt idx="3">
                  <c:v>61</c:v>
                </c:pt>
                <c:pt idx="4">
                  <c:v>52</c:v>
                </c:pt>
              </c:numCache>
            </c:numRef>
          </c:val>
        </c:ser>
        <c:ser>
          <c:idx val="3"/>
          <c:order val="3"/>
          <c:tx>
            <c:strRef>
              <c:f>MARANDU!$A$5</c:f>
              <c:strCache>
                <c:ptCount val="1"/>
                <c:pt idx="0">
                  <c:v>PR3SP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MARANDU!$B$5:$F$5</c:f>
              <c:numCache>
                <c:formatCode>General</c:formatCode>
                <c:ptCount val="5"/>
                <c:pt idx="0">
                  <c:v>36</c:v>
                </c:pt>
                <c:pt idx="1">
                  <c:v>75</c:v>
                </c:pt>
                <c:pt idx="2">
                  <c:v>60</c:v>
                </c:pt>
                <c:pt idx="3">
                  <c:v>48</c:v>
                </c:pt>
                <c:pt idx="4">
                  <c:v>61</c:v>
                </c:pt>
              </c:numCache>
            </c:numRef>
          </c:val>
        </c:ser>
        <c:ser>
          <c:idx val="4"/>
          <c:order val="4"/>
          <c:tx>
            <c:strRef>
              <c:f>MARANDU!$A$6</c:f>
              <c:strCache>
                <c:ptCount val="1"/>
                <c:pt idx="0">
                  <c:v>PU1GO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MARANDU!$B$6:$F$6</c:f>
              <c:numCache>
                <c:formatCode>General</c:formatCode>
                <c:ptCount val="5"/>
                <c:pt idx="0">
                  <c:v>22</c:v>
                </c:pt>
                <c:pt idx="1">
                  <c:v>78</c:v>
                </c:pt>
                <c:pt idx="2">
                  <c:v>59</c:v>
                </c:pt>
                <c:pt idx="3">
                  <c:v>53</c:v>
                </c:pt>
                <c:pt idx="4">
                  <c:v>62</c:v>
                </c:pt>
              </c:numCache>
            </c:numRef>
          </c:val>
        </c:ser>
        <c:ser>
          <c:idx val="5"/>
          <c:order val="5"/>
          <c:tx>
            <c:strRef>
              <c:f>MARANDU!$A$7</c:f>
              <c:strCache>
                <c:ptCount val="1"/>
                <c:pt idx="0">
                  <c:v>UNI2SP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MARANDU!$B$7:$F$7</c:f>
              <c:numCache>
                <c:formatCode>General</c:formatCode>
                <c:ptCount val="5"/>
                <c:pt idx="0">
                  <c:v>18</c:v>
                </c:pt>
                <c:pt idx="1">
                  <c:v>73</c:v>
                </c:pt>
                <c:pt idx="2">
                  <c:v>42</c:v>
                </c:pt>
                <c:pt idx="3">
                  <c:v>34</c:v>
                </c:pt>
                <c:pt idx="4">
                  <c:v>54</c:v>
                </c:pt>
              </c:numCache>
            </c:numRef>
          </c:val>
        </c:ser>
        <c:ser>
          <c:idx val="6"/>
          <c:order val="6"/>
          <c:tx>
            <c:strRef>
              <c:f>MARANDU!$A$8</c:f>
              <c:strCache>
                <c:ptCount val="1"/>
                <c:pt idx="0">
                  <c:v>PR4MS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MARANDU!$B$8:$F$8</c:f>
              <c:numCache>
                <c:formatCode>General</c:formatCode>
                <c:ptCount val="5"/>
                <c:pt idx="0">
                  <c:v>46</c:v>
                </c:pt>
                <c:pt idx="1">
                  <c:v>83</c:v>
                </c:pt>
                <c:pt idx="2">
                  <c:v>53</c:v>
                </c:pt>
                <c:pt idx="3">
                  <c:v>52</c:v>
                </c:pt>
                <c:pt idx="4">
                  <c:v>27</c:v>
                </c:pt>
              </c:numCache>
            </c:numRef>
          </c:val>
        </c:ser>
        <c:ser>
          <c:idx val="7"/>
          <c:order val="7"/>
          <c:tx>
            <c:strRef>
              <c:f>MARANDU!$A$9</c:f>
              <c:strCache>
                <c:ptCount val="1"/>
                <c:pt idx="0">
                  <c:v>PR5SP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MARANDU!$B$9:$F$9</c:f>
              <c:numCache>
                <c:formatCode>General</c:formatCode>
                <c:ptCount val="5"/>
                <c:pt idx="0">
                  <c:v>11</c:v>
                </c:pt>
                <c:pt idx="1">
                  <c:v>76</c:v>
                </c:pt>
                <c:pt idx="2">
                  <c:v>12</c:v>
                </c:pt>
                <c:pt idx="3">
                  <c:v>23</c:v>
                </c:pt>
                <c:pt idx="4">
                  <c:v>58</c:v>
                </c:pt>
              </c:numCache>
            </c:numRef>
          </c:val>
        </c:ser>
        <c:ser>
          <c:idx val="8"/>
          <c:order val="8"/>
          <c:tx>
            <c:strRef>
              <c:f>MARANDU!$A$10</c:f>
              <c:strCache>
                <c:ptCount val="1"/>
                <c:pt idx="0">
                  <c:v>UN3MG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MARANDU!$B$10:$F$10</c:f>
              <c:numCache>
                <c:formatCode>General</c:formatCode>
                <c:ptCount val="5"/>
                <c:pt idx="0">
                  <c:v>15</c:v>
                </c:pt>
                <c:pt idx="1">
                  <c:v>68</c:v>
                </c:pt>
                <c:pt idx="2">
                  <c:v>68</c:v>
                </c:pt>
                <c:pt idx="3">
                  <c:v>65</c:v>
                </c:pt>
                <c:pt idx="4">
                  <c:v>58</c:v>
                </c:pt>
              </c:numCache>
            </c:numRef>
          </c:val>
        </c:ser>
        <c:ser>
          <c:idx val="9"/>
          <c:order val="9"/>
          <c:tx>
            <c:strRef>
              <c:f>MARANDU!$A$11</c:f>
              <c:strCache>
                <c:ptCount val="1"/>
                <c:pt idx="0">
                  <c:v>PR6MS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MARANDU!$B$11:$F$11</c:f>
              <c:numCache>
                <c:formatCode>General</c:formatCode>
                <c:ptCount val="5"/>
                <c:pt idx="0">
                  <c:v>18</c:v>
                </c:pt>
                <c:pt idx="1">
                  <c:v>64</c:v>
                </c:pt>
                <c:pt idx="2">
                  <c:v>9</c:v>
                </c:pt>
                <c:pt idx="3">
                  <c:v>21</c:v>
                </c:pt>
                <c:pt idx="4">
                  <c:v>34</c:v>
                </c:pt>
              </c:numCache>
            </c:numRef>
          </c:val>
        </c:ser>
        <c:ser>
          <c:idx val="10"/>
          <c:order val="10"/>
          <c:tx>
            <c:strRef>
              <c:f>MARANDU!$A$12</c:f>
              <c:strCache>
                <c:ptCount val="1"/>
                <c:pt idx="0">
                  <c:v>PR7MS</c:v>
                </c:pt>
              </c:strCache>
            </c:strRef>
          </c:tx>
          <c:invertIfNegative val="0"/>
          <c:cat>
            <c:strRef>
              <c:f>MARANDU!$B$1:$F$1</c:f>
              <c:strCache>
                <c:ptCount val="5"/>
                <c:pt idx="0">
                  <c:v>EMPRESA 01</c:v>
                </c:pt>
                <c:pt idx="1">
                  <c:v>EMPRESA 02</c:v>
                </c:pt>
                <c:pt idx="2">
                  <c:v>EMPRESA 03</c:v>
                </c:pt>
                <c:pt idx="3">
                  <c:v>EMPRESA 04</c:v>
                </c:pt>
                <c:pt idx="4">
                  <c:v>EMPRESA 05</c:v>
                </c:pt>
              </c:strCache>
            </c:strRef>
          </c:cat>
          <c:val>
            <c:numRef>
              <c:f>MARANDU!$B$12:$F$12</c:f>
              <c:numCache>
                <c:formatCode>General</c:formatCode>
                <c:ptCount val="5"/>
                <c:pt idx="0">
                  <c:v>23</c:v>
                </c:pt>
                <c:pt idx="1">
                  <c:v>88</c:v>
                </c:pt>
                <c:pt idx="2">
                  <c:v>62</c:v>
                </c:pt>
                <c:pt idx="3">
                  <c:v>19</c:v>
                </c:pt>
                <c:pt idx="4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72928"/>
        <c:axId val="92974464"/>
      </c:barChart>
      <c:catAx>
        <c:axId val="9297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2974464"/>
        <c:crosses val="autoZero"/>
        <c:auto val="1"/>
        <c:lblAlgn val="ctr"/>
        <c:lblOffset val="100"/>
        <c:noMultiLvlLbl val="0"/>
      </c:catAx>
      <c:valAx>
        <c:axId val="92974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972928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baseline="0">
                <a:solidFill>
                  <a:schemeClr val="bg1"/>
                </a:solidFill>
                <a:effectLst/>
              </a:rPr>
              <a:t>Média geral por laboratório</a:t>
            </a:r>
            <a:endParaRPr lang="pt-BR">
              <a:solidFill>
                <a:schemeClr val="bg1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MARANDU!$A$2:$A$12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MARANDU!$G$2:$G$12</c:f>
              <c:numCache>
                <c:formatCode>0</c:formatCode>
                <c:ptCount val="11"/>
                <c:pt idx="0">
                  <c:v>58</c:v>
                </c:pt>
                <c:pt idx="1">
                  <c:v>72.400000000000006</c:v>
                </c:pt>
                <c:pt idx="2">
                  <c:v>57.4</c:v>
                </c:pt>
                <c:pt idx="3">
                  <c:v>56</c:v>
                </c:pt>
                <c:pt idx="4">
                  <c:v>54.8</c:v>
                </c:pt>
                <c:pt idx="5">
                  <c:v>44.2</c:v>
                </c:pt>
                <c:pt idx="6">
                  <c:v>52.2</c:v>
                </c:pt>
                <c:pt idx="7">
                  <c:v>36</c:v>
                </c:pt>
                <c:pt idx="8">
                  <c:v>54.8</c:v>
                </c:pt>
                <c:pt idx="9">
                  <c:v>29.2</c:v>
                </c:pt>
                <c:pt idx="10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243072"/>
        <c:axId val="6244608"/>
      </c:barChart>
      <c:catAx>
        <c:axId val="624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244608"/>
        <c:crosses val="autoZero"/>
        <c:auto val="1"/>
        <c:lblAlgn val="ctr"/>
        <c:lblOffset val="100"/>
        <c:noMultiLvlLbl val="0"/>
      </c:catAx>
      <c:valAx>
        <c:axId val="624460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24307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MARANDU!$D$27:$D$37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MARANDU!$E$27:$E$37</c:f>
              <c:numCache>
                <c:formatCode>0</c:formatCode>
                <c:ptCount val="11"/>
                <c:pt idx="0">
                  <c:v>22.363636363636363</c:v>
                </c:pt>
                <c:pt idx="1">
                  <c:v>14.363636363636363</c:v>
                </c:pt>
                <c:pt idx="2">
                  <c:v>-4.6363636363636367</c:v>
                </c:pt>
                <c:pt idx="3">
                  <c:v>8.3636363636363633</c:v>
                </c:pt>
                <c:pt idx="4">
                  <c:v>-5.6363636363636367</c:v>
                </c:pt>
                <c:pt idx="5">
                  <c:v>-9.6363636363636367</c:v>
                </c:pt>
                <c:pt idx="6">
                  <c:v>18.363636363636363</c:v>
                </c:pt>
                <c:pt idx="7">
                  <c:v>-16.636363636363637</c:v>
                </c:pt>
                <c:pt idx="8">
                  <c:v>-12.636363636363637</c:v>
                </c:pt>
                <c:pt idx="9">
                  <c:v>-9.6363636363636367</c:v>
                </c:pt>
                <c:pt idx="10">
                  <c:v>-4.6363636363636367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MARANDU!$D$27:$D$37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MARANDU!$F$27:$F$37</c:f>
              <c:numCache>
                <c:formatCode>0</c:formatCode>
                <c:ptCount val="11"/>
                <c:pt idx="0">
                  <c:v>9.6363636363636402</c:v>
                </c:pt>
                <c:pt idx="1">
                  <c:v>8.6363636363636402</c:v>
                </c:pt>
                <c:pt idx="2">
                  <c:v>3.6363636363636402</c:v>
                </c:pt>
                <c:pt idx="3">
                  <c:v>-3.3636363636363598</c:v>
                </c:pt>
                <c:pt idx="4">
                  <c:v>-0.36363636363635976</c:v>
                </c:pt>
                <c:pt idx="5">
                  <c:v>-5.3636363636363598</c:v>
                </c:pt>
                <c:pt idx="6">
                  <c:v>4.6363636363636402</c:v>
                </c:pt>
                <c:pt idx="7">
                  <c:v>-2.3636363636363598</c:v>
                </c:pt>
                <c:pt idx="8">
                  <c:v>-10.36363636363636</c:v>
                </c:pt>
                <c:pt idx="9">
                  <c:v>-14.36363636363636</c:v>
                </c:pt>
                <c:pt idx="10">
                  <c:v>9.6363636363636402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MARANDU!$D$27:$D$37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MARANDU!$G$27:$G$37</c:f>
              <c:numCache>
                <c:formatCode>0</c:formatCode>
                <c:ptCount val="11"/>
                <c:pt idx="0">
                  <c:v>-19.636363636363633</c:v>
                </c:pt>
                <c:pt idx="1">
                  <c:v>32.363636363636367</c:v>
                </c:pt>
                <c:pt idx="2">
                  <c:v>19.363636363636367</c:v>
                </c:pt>
                <c:pt idx="3">
                  <c:v>10.363636363636367</c:v>
                </c:pt>
                <c:pt idx="4">
                  <c:v>9.3636363636363669</c:v>
                </c:pt>
                <c:pt idx="5">
                  <c:v>-7.6363636363636331</c:v>
                </c:pt>
                <c:pt idx="6">
                  <c:v>3.3636363636363669</c:v>
                </c:pt>
                <c:pt idx="7">
                  <c:v>-37.636363636363633</c:v>
                </c:pt>
                <c:pt idx="8">
                  <c:v>18.363636363636367</c:v>
                </c:pt>
                <c:pt idx="9">
                  <c:v>-40.636363636363633</c:v>
                </c:pt>
                <c:pt idx="10">
                  <c:v>12.363636363636367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MARANDU!$D$27:$D$37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MARANDU!$H$27:$H$37</c:f>
              <c:numCache>
                <c:formatCode>0</c:formatCode>
                <c:ptCount val="11"/>
                <c:pt idx="0">
                  <c:v>14.363636363636367</c:v>
                </c:pt>
                <c:pt idx="1">
                  <c:v>29.363636363636367</c:v>
                </c:pt>
                <c:pt idx="2">
                  <c:v>14.363636363636367</c:v>
                </c:pt>
                <c:pt idx="3">
                  <c:v>1.3636363636363669</c:v>
                </c:pt>
                <c:pt idx="4">
                  <c:v>6.3636363636363669</c:v>
                </c:pt>
                <c:pt idx="5">
                  <c:v>-12.636363636363633</c:v>
                </c:pt>
                <c:pt idx="6">
                  <c:v>5.3636363636363669</c:v>
                </c:pt>
                <c:pt idx="7">
                  <c:v>-23.636363636363633</c:v>
                </c:pt>
                <c:pt idx="8">
                  <c:v>18.363636363636367</c:v>
                </c:pt>
                <c:pt idx="9">
                  <c:v>-25.636363636363633</c:v>
                </c:pt>
                <c:pt idx="10">
                  <c:v>-27.636363636363633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MARANDU!$D$27:$D$37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MARANDU!$I$27:$I$37</c:f>
              <c:numCache>
                <c:formatCode>0</c:formatCode>
                <c:ptCount val="11"/>
                <c:pt idx="0">
                  <c:v>5.5454545454545467</c:v>
                </c:pt>
                <c:pt idx="1">
                  <c:v>19.545454545454547</c:v>
                </c:pt>
                <c:pt idx="2">
                  <c:v>-3.4545454545454533</c:v>
                </c:pt>
                <c:pt idx="3">
                  <c:v>5.5454545454545467</c:v>
                </c:pt>
                <c:pt idx="4">
                  <c:v>6.5454545454545467</c:v>
                </c:pt>
                <c:pt idx="5">
                  <c:v>-1.4545454545454533</c:v>
                </c:pt>
                <c:pt idx="6">
                  <c:v>-28.454545454545453</c:v>
                </c:pt>
                <c:pt idx="7">
                  <c:v>2.5454545454545467</c:v>
                </c:pt>
                <c:pt idx="8">
                  <c:v>2.5454545454545467</c:v>
                </c:pt>
                <c:pt idx="9">
                  <c:v>-21.454545454545453</c:v>
                </c:pt>
                <c:pt idx="10">
                  <c:v>12.545454545454547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224"/>
        <c:axId val="6277760"/>
      </c:barChart>
      <c:catAx>
        <c:axId val="6276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277760"/>
        <c:crosses val="autoZero"/>
        <c:auto val="1"/>
        <c:lblAlgn val="ctr"/>
        <c:lblOffset val="100"/>
        <c:noMultiLvlLbl val="0"/>
      </c:catAx>
      <c:valAx>
        <c:axId val="62777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6276224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MOMBAÇA!$B$1</c:f>
              <c:strCache>
                <c:ptCount val="1"/>
                <c:pt idx="0">
                  <c:v>EMPRESA 1</c:v>
                </c:pt>
              </c:strCache>
            </c:strRef>
          </c:tx>
          <c:invertIfNegative val="0"/>
          <c:dLbls>
            <c:delete val="1"/>
          </c:dLbls>
          <c:cat>
            <c:strRef>
              <c:f>MOMBAÇA!$A$2:$A$13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MOMBAÇA!$B$2:$B$13</c:f>
              <c:numCache>
                <c:formatCode>General</c:formatCode>
                <c:ptCount val="12"/>
                <c:pt idx="0">
                  <c:v>57</c:v>
                </c:pt>
                <c:pt idx="1">
                  <c:v>41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27</c:v>
                </c:pt>
                <c:pt idx="6">
                  <c:v>17</c:v>
                </c:pt>
                <c:pt idx="7">
                  <c:v>34</c:v>
                </c:pt>
                <c:pt idx="8">
                  <c:v>35</c:v>
                </c:pt>
                <c:pt idx="9">
                  <c:v>45</c:v>
                </c:pt>
                <c:pt idx="10">
                  <c:v>34</c:v>
                </c:pt>
              </c:numCache>
            </c:numRef>
          </c:val>
        </c:ser>
        <c:ser>
          <c:idx val="1"/>
          <c:order val="1"/>
          <c:tx>
            <c:strRef>
              <c:f>MOMBAÇA!$C$1</c:f>
              <c:strCache>
                <c:ptCount val="1"/>
                <c:pt idx="0">
                  <c:v>EMPRESA 2</c:v>
                </c:pt>
              </c:strCache>
            </c:strRef>
          </c:tx>
          <c:invertIfNegative val="0"/>
          <c:dLbls>
            <c:delete val="1"/>
          </c:dLbls>
          <c:cat>
            <c:strRef>
              <c:f>MOMBAÇA!$A$2:$A$13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MOMBAÇA!$C$2:$C$13</c:f>
              <c:numCache>
                <c:formatCode>General</c:formatCode>
                <c:ptCount val="12"/>
                <c:pt idx="0">
                  <c:v>84</c:v>
                </c:pt>
                <c:pt idx="1">
                  <c:v>80</c:v>
                </c:pt>
                <c:pt idx="2">
                  <c:v>69</c:v>
                </c:pt>
                <c:pt idx="3">
                  <c:v>74</c:v>
                </c:pt>
                <c:pt idx="4">
                  <c:v>74</c:v>
                </c:pt>
                <c:pt idx="5">
                  <c:v>72</c:v>
                </c:pt>
                <c:pt idx="6">
                  <c:v>60</c:v>
                </c:pt>
                <c:pt idx="7">
                  <c:v>75</c:v>
                </c:pt>
                <c:pt idx="8">
                  <c:v>64</c:v>
                </c:pt>
                <c:pt idx="9">
                  <c:v>45</c:v>
                </c:pt>
                <c:pt idx="10">
                  <c:v>75</c:v>
                </c:pt>
              </c:numCache>
            </c:numRef>
          </c:val>
        </c:ser>
        <c:ser>
          <c:idx val="2"/>
          <c:order val="2"/>
          <c:tx>
            <c:strRef>
              <c:f>MOMBAÇA!$D$1</c:f>
              <c:strCache>
                <c:ptCount val="1"/>
                <c:pt idx="0">
                  <c:v>EMPRESA 3</c:v>
                </c:pt>
              </c:strCache>
            </c:strRef>
          </c:tx>
          <c:invertIfNegative val="0"/>
          <c:dLbls>
            <c:delete val="1"/>
          </c:dLbls>
          <c:cat>
            <c:strRef>
              <c:f>MOMBAÇA!$A$2:$A$13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MOMBAÇA!$D$2:$D$13</c:f>
              <c:numCache>
                <c:formatCode>General</c:formatCode>
                <c:ptCount val="12"/>
                <c:pt idx="0">
                  <c:v>68</c:v>
                </c:pt>
                <c:pt idx="1">
                  <c:v>54</c:v>
                </c:pt>
                <c:pt idx="2">
                  <c:v>62</c:v>
                </c:pt>
                <c:pt idx="3">
                  <c:v>42</c:v>
                </c:pt>
                <c:pt idx="4">
                  <c:v>66</c:v>
                </c:pt>
                <c:pt idx="5">
                  <c:v>51</c:v>
                </c:pt>
                <c:pt idx="6">
                  <c:v>46</c:v>
                </c:pt>
                <c:pt idx="7">
                  <c:v>51</c:v>
                </c:pt>
                <c:pt idx="8">
                  <c:v>50</c:v>
                </c:pt>
                <c:pt idx="9">
                  <c:v>30</c:v>
                </c:pt>
                <c:pt idx="10">
                  <c:v>51</c:v>
                </c:pt>
              </c:numCache>
            </c:numRef>
          </c:val>
        </c:ser>
        <c:ser>
          <c:idx val="3"/>
          <c:order val="3"/>
          <c:tx>
            <c:strRef>
              <c:f>MOMBAÇA!$E$1</c:f>
              <c:strCache>
                <c:ptCount val="1"/>
                <c:pt idx="0">
                  <c:v>EMPRESA 4</c:v>
                </c:pt>
              </c:strCache>
            </c:strRef>
          </c:tx>
          <c:invertIfNegative val="0"/>
          <c:dLbls>
            <c:delete val="1"/>
          </c:dLbls>
          <c:cat>
            <c:strRef>
              <c:f>MOMBAÇA!$A$2:$A$13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MOMBAÇA!$E$2:$E$13</c:f>
              <c:numCache>
                <c:formatCode>General</c:formatCode>
                <c:ptCount val="12"/>
                <c:pt idx="0">
                  <c:v>88</c:v>
                </c:pt>
                <c:pt idx="1">
                  <c:v>88</c:v>
                </c:pt>
                <c:pt idx="2">
                  <c:v>73</c:v>
                </c:pt>
                <c:pt idx="3">
                  <c:v>80</c:v>
                </c:pt>
                <c:pt idx="4">
                  <c:v>81</c:v>
                </c:pt>
                <c:pt idx="5">
                  <c:v>62</c:v>
                </c:pt>
                <c:pt idx="6">
                  <c:v>66</c:v>
                </c:pt>
                <c:pt idx="7">
                  <c:v>66</c:v>
                </c:pt>
                <c:pt idx="8">
                  <c:v>28</c:v>
                </c:pt>
                <c:pt idx="9">
                  <c:v>72</c:v>
                </c:pt>
                <c:pt idx="10">
                  <c:v>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94400"/>
        <c:axId val="6695936"/>
      </c:barChart>
      <c:catAx>
        <c:axId val="669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695936"/>
        <c:crosses val="autoZero"/>
        <c:auto val="1"/>
        <c:lblAlgn val="ctr"/>
        <c:lblOffset val="100"/>
        <c:noMultiLvlLbl val="0"/>
      </c:catAx>
      <c:valAx>
        <c:axId val="669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694400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MOMBAÇA!$A$2</c:f>
              <c:strCache>
                <c:ptCount val="1"/>
                <c:pt idx="0">
                  <c:v>PR1SP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MOMBAÇA!$B$2:$E$2</c:f>
              <c:numCache>
                <c:formatCode>General</c:formatCode>
                <c:ptCount val="4"/>
                <c:pt idx="0">
                  <c:v>57</c:v>
                </c:pt>
                <c:pt idx="1">
                  <c:v>84</c:v>
                </c:pt>
                <c:pt idx="2">
                  <c:v>68</c:v>
                </c:pt>
                <c:pt idx="3">
                  <c:v>88</c:v>
                </c:pt>
              </c:numCache>
            </c:numRef>
          </c:val>
        </c:ser>
        <c:ser>
          <c:idx val="1"/>
          <c:order val="1"/>
          <c:tx>
            <c:strRef>
              <c:f>MOMBAÇA!$A$3</c:f>
              <c:strCache>
                <c:ptCount val="1"/>
                <c:pt idx="0">
                  <c:v>PR2GO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MOMBAÇA!$B$3:$E$3</c:f>
              <c:numCache>
                <c:formatCode>General</c:formatCode>
                <c:ptCount val="4"/>
                <c:pt idx="0">
                  <c:v>41</c:v>
                </c:pt>
                <c:pt idx="1">
                  <c:v>80</c:v>
                </c:pt>
                <c:pt idx="2">
                  <c:v>54</c:v>
                </c:pt>
                <c:pt idx="3">
                  <c:v>88</c:v>
                </c:pt>
              </c:numCache>
            </c:numRef>
          </c:val>
        </c:ser>
        <c:ser>
          <c:idx val="2"/>
          <c:order val="2"/>
          <c:tx>
            <c:strRef>
              <c:f>MOMBAÇA!$A$4</c:f>
              <c:strCache>
                <c:ptCount val="1"/>
                <c:pt idx="0">
                  <c:v>UN1SP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MOMBAÇA!$B$4:$E$4</c:f>
              <c:numCache>
                <c:formatCode>General</c:formatCode>
                <c:ptCount val="4"/>
                <c:pt idx="0">
                  <c:v>30</c:v>
                </c:pt>
                <c:pt idx="1">
                  <c:v>69</c:v>
                </c:pt>
                <c:pt idx="2">
                  <c:v>62</c:v>
                </c:pt>
                <c:pt idx="3">
                  <c:v>73</c:v>
                </c:pt>
              </c:numCache>
            </c:numRef>
          </c:val>
        </c:ser>
        <c:ser>
          <c:idx val="3"/>
          <c:order val="3"/>
          <c:tx>
            <c:strRef>
              <c:f>MOMBAÇA!$A$5</c:f>
              <c:strCache>
                <c:ptCount val="1"/>
                <c:pt idx="0">
                  <c:v>PR3SP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MOMBAÇA!$B$5:$E$5</c:f>
              <c:numCache>
                <c:formatCode>General</c:formatCode>
                <c:ptCount val="4"/>
                <c:pt idx="0">
                  <c:v>34</c:v>
                </c:pt>
                <c:pt idx="1">
                  <c:v>74</c:v>
                </c:pt>
                <c:pt idx="2">
                  <c:v>42</c:v>
                </c:pt>
                <c:pt idx="3">
                  <c:v>80</c:v>
                </c:pt>
              </c:numCache>
            </c:numRef>
          </c:val>
        </c:ser>
        <c:ser>
          <c:idx val="4"/>
          <c:order val="4"/>
          <c:tx>
            <c:strRef>
              <c:f>MOMBAÇA!$A$6</c:f>
              <c:strCache>
                <c:ptCount val="1"/>
                <c:pt idx="0">
                  <c:v>PU1GO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MOMBAÇA!$B$6:$E$6</c:f>
              <c:numCache>
                <c:formatCode>General</c:formatCode>
                <c:ptCount val="4"/>
                <c:pt idx="0">
                  <c:v>38</c:v>
                </c:pt>
                <c:pt idx="1">
                  <c:v>74</c:v>
                </c:pt>
                <c:pt idx="2">
                  <c:v>66</c:v>
                </c:pt>
                <c:pt idx="3">
                  <c:v>81</c:v>
                </c:pt>
              </c:numCache>
            </c:numRef>
          </c:val>
        </c:ser>
        <c:ser>
          <c:idx val="5"/>
          <c:order val="5"/>
          <c:tx>
            <c:strRef>
              <c:f>MOMBAÇA!$A$7</c:f>
              <c:strCache>
                <c:ptCount val="1"/>
                <c:pt idx="0">
                  <c:v>UNI2SP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MOMBAÇA!$B$7:$E$7</c:f>
              <c:numCache>
                <c:formatCode>General</c:formatCode>
                <c:ptCount val="4"/>
                <c:pt idx="0">
                  <c:v>27</c:v>
                </c:pt>
                <c:pt idx="1">
                  <c:v>72</c:v>
                </c:pt>
                <c:pt idx="2">
                  <c:v>51</c:v>
                </c:pt>
                <c:pt idx="3">
                  <c:v>62</c:v>
                </c:pt>
              </c:numCache>
            </c:numRef>
          </c:val>
        </c:ser>
        <c:ser>
          <c:idx val="6"/>
          <c:order val="6"/>
          <c:tx>
            <c:strRef>
              <c:f>MOMBAÇA!$A$8</c:f>
              <c:strCache>
                <c:ptCount val="1"/>
                <c:pt idx="0">
                  <c:v>PR4MS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MOMBAÇA!$B$8:$E$8</c:f>
              <c:numCache>
                <c:formatCode>General</c:formatCode>
                <c:ptCount val="4"/>
                <c:pt idx="0">
                  <c:v>17</c:v>
                </c:pt>
                <c:pt idx="1">
                  <c:v>60</c:v>
                </c:pt>
                <c:pt idx="2">
                  <c:v>46</c:v>
                </c:pt>
                <c:pt idx="3">
                  <c:v>66</c:v>
                </c:pt>
              </c:numCache>
            </c:numRef>
          </c:val>
        </c:ser>
        <c:ser>
          <c:idx val="7"/>
          <c:order val="7"/>
          <c:tx>
            <c:strRef>
              <c:f>MOMBAÇA!$A$9</c:f>
              <c:strCache>
                <c:ptCount val="1"/>
                <c:pt idx="0">
                  <c:v>PR5SP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MOMBAÇA!$B$9:$E$9</c:f>
              <c:numCache>
                <c:formatCode>General</c:formatCode>
                <c:ptCount val="4"/>
                <c:pt idx="0">
                  <c:v>34</c:v>
                </c:pt>
                <c:pt idx="1">
                  <c:v>75</c:v>
                </c:pt>
                <c:pt idx="2">
                  <c:v>51</c:v>
                </c:pt>
                <c:pt idx="3">
                  <c:v>66</c:v>
                </c:pt>
              </c:numCache>
            </c:numRef>
          </c:val>
        </c:ser>
        <c:ser>
          <c:idx val="8"/>
          <c:order val="8"/>
          <c:tx>
            <c:strRef>
              <c:f>MOMBAÇA!$A$10</c:f>
              <c:strCache>
                <c:ptCount val="1"/>
                <c:pt idx="0">
                  <c:v>UN3MG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MOMBAÇA!$B$10:$E$10</c:f>
              <c:numCache>
                <c:formatCode>General</c:formatCode>
                <c:ptCount val="4"/>
                <c:pt idx="0">
                  <c:v>35</c:v>
                </c:pt>
                <c:pt idx="1">
                  <c:v>64</c:v>
                </c:pt>
                <c:pt idx="2">
                  <c:v>50</c:v>
                </c:pt>
                <c:pt idx="3">
                  <c:v>28</c:v>
                </c:pt>
              </c:numCache>
            </c:numRef>
          </c:val>
        </c:ser>
        <c:ser>
          <c:idx val="9"/>
          <c:order val="9"/>
          <c:tx>
            <c:strRef>
              <c:f>MOMBAÇA!$A$11</c:f>
              <c:strCache>
                <c:ptCount val="1"/>
                <c:pt idx="0">
                  <c:v>PR6MS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MOMBAÇA!$B$11:$E$11</c:f>
              <c:numCache>
                <c:formatCode>General</c:formatCode>
                <c:ptCount val="4"/>
                <c:pt idx="0">
                  <c:v>45</c:v>
                </c:pt>
                <c:pt idx="1">
                  <c:v>45</c:v>
                </c:pt>
                <c:pt idx="2">
                  <c:v>30</c:v>
                </c:pt>
                <c:pt idx="3">
                  <c:v>72</c:v>
                </c:pt>
              </c:numCache>
            </c:numRef>
          </c:val>
        </c:ser>
        <c:ser>
          <c:idx val="10"/>
          <c:order val="10"/>
          <c:tx>
            <c:strRef>
              <c:f>MOMBAÇA!$A$12</c:f>
              <c:strCache>
                <c:ptCount val="1"/>
                <c:pt idx="0">
                  <c:v>PR7MS</c:v>
                </c:pt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MOMBAÇA!$B$12:$E$12</c:f>
              <c:numCache>
                <c:formatCode>General</c:formatCode>
                <c:ptCount val="4"/>
                <c:pt idx="0">
                  <c:v>34</c:v>
                </c:pt>
                <c:pt idx="1">
                  <c:v>75</c:v>
                </c:pt>
                <c:pt idx="2">
                  <c:v>51</c:v>
                </c:pt>
                <c:pt idx="3">
                  <c:v>79</c:v>
                </c:pt>
              </c:numCache>
            </c:numRef>
          </c:val>
        </c:ser>
        <c:ser>
          <c:idx val="11"/>
          <c:order val="11"/>
          <c:tx>
            <c:strRef>
              <c:f>MOMBAÇA!$A$13</c:f>
              <c:strCache>
                <c:ptCount val="1"/>
              </c:strCache>
            </c:strRef>
          </c:tx>
          <c:invertIfNegative val="0"/>
          <c:cat>
            <c:strRef>
              <c:f>MOMBAÇA!$B$1:$E$1</c:f>
              <c:strCache>
                <c:ptCount val="4"/>
                <c:pt idx="0">
                  <c:v>EMPRESA 1</c:v>
                </c:pt>
                <c:pt idx="1">
                  <c:v>EMPRESA 2</c:v>
                </c:pt>
                <c:pt idx="2">
                  <c:v>EMPRESA 3</c:v>
                </c:pt>
                <c:pt idx="3">
                  <c:v>EMPRESA 4</c:v>
                </c:pt>
              </c:strCache>
            </c:strRef>
          </c:cat>
          <c:val>
            <c:numRef>
              <c:f>MOMBAÇA!$B$13:$E$13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5472"/>
        <c:axId val="6820992"/>
      </c:barChart>
      <c:catAx>
        <c:axId val="674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6820992"/>
        <c:crosses val="autoZero"/>
        <c:auto val="1"/>
        <c:lblAlgn val="ctr"/>
        <c:lblOffset val="100"/>
        <c:noMultiLvlLbl val="0"/>
      </c:catAx>
      <c:valAx>
        <c:axId val="682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745472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 i="1"/>
            </a:pPr>
            <a:r>
              <a:rPr lang="pt-BR" i="1"/>
              <a:t>Média geral por laboratório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MOMBAÇA!$A$2:$A$12</c:f>
              <c:strCache>
                <c:ptCount val="11"/>
                <c:pt idx="0">
                  <c:v>PR1SP</c:v>
                </c:pt>
                <c:pt idx="1">
                  <c:v>PR2GO</c:v>
                </c:pt>
                <c:pt idx="2">
                  <c:v>UN1SP</c:v>
                </c:pt>
                <c:pt idx="3">
                  <c:v>PR3SP</c:v>
                </c:pt>
                <c:pt idx="4">
                  <c:v>PU1GO</c:v>
                </c:pt>
                <c:pt idx="5">
                  <c:v>UNI2SP</c:v>
                </c:pt>
                <c:pt idx="6">
                  <c:v>PR4MS</c:v>
                </c:pt>
                <c:pt idx="7">
                  <c:v>PR5SP</c:v>
                </c:pt>
                <c:pt idx="8">
                  <c:v>UN3MG</c:v>
                </c:pt>
                <c:pt idx="9">
                  <c:v>PR6MS</c:v>
                </c:pt>
                <c:pt idx="10">
                  <c:v>PR7MS</c:v>
                </c:pt>
              </c:strCache>
            </c:strRef>
          </c:cat>
          <c:val>
            <c:numRef>
              <c:f>MOMBAÇA!$F$2:$F$12</c:f>
              <c:numCache>
                <c:formatCode>0</c:formatCode>
                <c:ptCount val="11"/>
                <c:pt idx="0">
                  <c:v>74.25</c:v>
                </c:pt>
                <c:pt idx="1">
                  <c:v>65.75</c:v>
                </c:pt>
                <c:pt idx="2">
                  <c:v>58.5</c:v>
                </c:pt>
                <c:pt idx="3">
                  <c:v>57.5</c:v>
                </c:pt>
                <c:pt idx="4">
                  <c:v>64.75</c:v>
                </c:pt>
                <c:pt idx="5">
                  <c:v>53</c:v>
                </c:pt>
                <c:pt idx="6">
                  <c:v>47.25</c:v>
                </c:pt>
                <c:pt idx="7">
                  <c:v>56.5</c:v>
                </c:pt>
                <c:pt idx="8">
                  <c:v>44.25</c:v>
                </c:pt>
                <c:pt idx="9">
                  <c:v>48</c:v>
                </c:pt>
                <c:pt idx="10">
                  <c:v>59.75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837760"/>
        <c:axId val="6839296"/>
      </c:barChart>
      <c:catAx>
        <c:axId val="683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839296"/>
        <c:crosses val="autoZero"/>
        <c:auto val="1"/>
        <c:lblAlgn val="ctr"/>
        <c:lblOffset val="100"/>
        <c:noMultiLvlLbl val="0"/>
      </c:catAx>
      <c:valAx>
        <c:axId val="683929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83776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Variação</a:t>
            </a:r>
            <a:r>
              <a:rPr lang="pt-BR" baseline="0"/>
              <a:t> média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MOMBAÇA!$D$22:$D$32</c:f>
              <c:strCache>
                <c:ptCount val="11"/>
                <c:pt idx="0">
                  <c:v>SOESP</c:v>
                </c:pt>
                <c:pt idx="1">
                  <c:v>CONCEITO</c:v>
                </c:pt>
                <c:pt idx="2">
                  <c:v>UNOESTE</c:v>
                </c:pt>
                <c:pt idx="3">
                  <c:v>JC MASCHIETTO</c:v>
                </c:pt>
                <c:pt idx="4">
                  <c:v>LASO GO</c:v>
                </c:pt>
                <c:pt idx="5">
                  <c:v>ESALQ</c:v>
                </c:pt>
                <c:pt idx="6">
                  <c:v>BONAMIGO</c:v>
                </c:pt>
                <c:pt idx="7">
                  <c:v>MATSUDA</c:v>
                </c:pt>
                <c:pt idx="8">
                  <c:v>UFLA</c:v>
                </c:pt>
                <c:pt idx="9">
                  <c:v>GERMISUL</c:v>
                </c:pt>
                <c:pt idx="10">
                  <c:v>GERMIPASTO</c:v>
                </c:pt>
              </c:strCache>
            </c:strRef>
          </c:cat>
          <c:val>
            <c:numRef>
              <c:f>MOMBAÇA!$E$22:$E$32</c:f>
              <c:numCache>
                <c:formatCode>0</c:formatCode>
                <c:ptCount val="11"/>
                <c:pt idx="0">
                  <c:v>21.363636363636367</c:v>
                </c:pt>
                <c:pt idx="1">
                  <c:v>5.3636363636363669</c:v>
                </c:pt>
                <c:pt idx="2">
                  <c:v>-5.6363636363636331</c:v>
                </c:pt>
                <c:pt idx="3">
                  <c:v>-1.6363636363636331</c:v>
                </c:pt>
                <c:pt idx="4">
                  <c:v>2.3636363636363669</c:v>
                </c:pt>
                <c:pt idx="5">
                  <c:v>-8.6363636363636331</c:v>
                </c:pt>
                <c:pt idx="6">
                  <c:v>-18.636363636363633</c:v>
                </c:pt>
                <c:pt idx="7">
                  <c:v>-1.6363636363636331</c:v>
                </c:pt>
                <c:pt idx="8">
                  <c:v>-0.63636363636363313</c:v>
                </c:pt>
                <c:pt idx="9">
                  <c:v>9.3636363636363669</c:v>
                </c:pt>
                <c:pt idx="10">
                  <c:v>-1.6363636363636331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MOMBAÇA!$D$22:$D$32</c:f>
              <c:strCache>
                <c:ptCount val="11"/>
                <c:pt idx="0">
                  <c:v>SOESP</c:v>
                </c:pt>
                <c:pt idx="1">
                  <c:v>CONCEITO</c:v>
                </c:pt>
                <c:pt idx="2">
                  <c:v>UNOESTE</c:v>
                </c:pt>
                <c:pt idx="3">
                  <c:v>JC MASCHIETTO</c:v>
                </c:pt>
                <c:pt idx="4">
                  <c:v>LASO GO</c:v>
                </c:pt>
                <c:pt idx="5">
                  <c:v>ESALQ</c:v>
                </c:pt>
                <c:pt idx="6">
                  <c:v>BONAMIGO</c:v>
                </c:pt>
                <c:pt idx="7">
                  <c:v>MATSUDA</c:v>
                </c:pt>
                <c:pt idx="8">
                  <c:v>UFLA</c:v>
                </c:pt>
                <c:pt idx="9">
                  <c:v>GERMISUL</c:v>
                </c:pt>
                <c:pt idx="10">
                  <c:v>GERMIPASTO</c:v>
                </c:pt>
              </c:strCache>
            </c:strRef>
          </c:cat>
          <c:val>
            <c:numRef>
              <c:f>MOMBAÇA!$F$22:$F$32</c:f>
              <c:numCache>
                <c:formatCode>0</c:formatCode>
                <c:ptCount val="11"/>
                <c:pt idx="0">
                  <c:v>13.818181818181813</c:v>
                </c:pt>
                <c:pt idx="1">
                  <c:v>9.818181818181813</c:v>
                </c:pt>
                <c:pt idx="2">
                  <c:v>-1.181818181818187</c:v>
                </c:pt>
                <c:pt idx="3">
                  <c:v>3.818181818181813</c:v>
                </c:pt>
                <c:pt idx="4">
                  <c:v>3.818181818181813</c:v>
                </c:pt>
                <c:pt idx="5">
                  <c:v>1.818181818181813</c:v>
                </c:pt>
                <c:pt idx="6">
                  <c:v>-10.181818181818187</c:v>
                </c:pt>
                <c:pt idx="7">
                  <c:v>4.818181818181813</c:v>
                </c:pt>
                <c:pt idx="8">
                  <c:v>-6.181818181818187</c:v>
                </c:pt>
                <c:pt idx="9">
                  <c:v>-25.181818181818187</c:v>
                </c:pt>
                <c:pt idx="10">
                  <c:v>4.818181818181813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MOMBAÇA!$D$22:$D$32</c:f>
              <c:strCache>
                <c:ptCount val="11"/>
                <c:pt idx="0">
                  <c:v>SOESP</c:v>
                </c:pt>
                <c:pt idx="1">
                  <c:v>CONCEITO</c:v>
                </c:pt>
                <c:pt idx="2">
                  <c:v>UNOESTE</c:v>
                </c:pt>
                <c:pt idx="3">
                  <c:v>JC MASCHIETTO</c:v>
                </c:pt>
                <c:pt idx="4">
                  <c:v>LASO GO</c:v>
                </c:pt>
                <c:pt idx="5">
                  <c:v>ESALQ</c:v>
                </c:pt>
                <c:pt idx="6">
                  <c:v>BONAMIGO</c:v>
                </c:pt>
                <c:pt idx="7">
                  <c:v>MATSUDA</c:v>
                </c:pt>
                <c:pt idx="8">
                  <c:v>UFLA</c:v>
                </c:pt>
                <c:pt idx="9">
                  <c:v>GERMISUL</c:v>
                </c:pt>
                <c:pt idx="10">
                  <c:v>GERMIPASTO</c:v>
                </c:pt>
              </c:strCache>
            </c:strRef>
          </c:cat>
          <c:val>
            <c:numRef>
              <c:f>MOMBAÇA!$G$22:$G$32</c:f>
              <c:numCache>
                <c:formatCode>0</c:formatCode>
                <c:ptCount val="11"/>
                <c:pt idx="0">
                  <c:v>16.090909090909093</c:v>
                </c:pt>
                <c:pt idx="1">
                  <c:v>2.0909090909090935</c:v>
                </c:pt>
                <c:pt idx="2">
                  <c:v>10.090909090909093</c:v>
                </c:pt>
                <c:pt idx="3">
                  <c:v>-9.9090909090909065</c:v>
                </c:pt>
                <c:pt idx="4">
                  <c:v>14.090909090909093</c:v>
                </c:pt>
                <c:pt idx="5">
                  <c:v>-0.90909090909090651</c:v>
                </c:pt>
                <c:pt idx="6">
                  <c:v>-5.9090909090909065</c:v>
                </c:pt>
                <c:pt idx="7">
                  <c:v>-0.90909090909090651</c:v>
                </c:pt>
                <c:pt idx="8">
                  <c:v>-1.9090909090909065</c:v>
                </c:pt>
                <c:pt idx="9">
                  <c:v>-21.909090909090907</c:v>
                </c:pt>
                <c:pt idx="10">
                  <c:v>-0.90909090909090651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MOMBAÇA!$D$22:$D$32</c:f>
              <c:strCache>
                <c:ptCount val="11"/>
                <c:pt idx="0">
                  <c:v>SOESP</c:v>
                </c:pt>
                <c:pt idx="1">
                  <c:v>CONCEITO</c:v>
                </c:pt>
                <c:pt idx="2">
                  <c:v>UNOESTE</c:v>
                </c:pt>
                <c:pt idx="3">
                  <c:v>JC MASCHIETTO</c:v>
                </c:pt>
                <c:pt idx="4">
                  <c:v>LASO GO</c:v>
                </c:pt>
                <c:pt idx="5">
                  <c:v>ESALQ</c:v>
                </c:pt>
                <c:pt idx="6">
                  <c:v>BONAMIGO</c:v>
                </c:pt>
                <c:pt idx="7">
                  <c:v>MATSUDA</c:v>
                </c:pt>
                <c:pt idx="8">
                  <c:v>UFLA</c:v>
                </c:pt>
                <c:pt idx="9">
                  <c:v>GERMISUL</c:v>
                </c:pt>
                <c:pt idx="10">
                  <c:v>GERMIPASTO</c:v>
                </c:pt>
              </c:strCache>
            </c:strRef>
          </c:cat>
          <c:val>
            <c:numRef>
              <c:f>MOMBAÇA!$H$22:$H$32</c:f>
              <c:numCache>
                <c:formatCode>0</c:formatCode>
                <c:ptCount val="11"/>
                <c:pt idx="0">
                  <c:v>16.818181818181813</c:v>
                </c:pt>
                <c:pt idx="1">
                  <c:v>16.818181818181813</c:v>
                </c:pt>
                <c:pt idx="2">
                  <c:v>1.818181818181813</c:v>
                </c:pt>
                <c:pt idx="3">
                  <c:v>8.818181818181813</c:v>
                </c:pt>
                <c:pt idx="4">
                  <c:v>9.818181818181813</c:v>
                </c:pt>
                <c:pt idx="5">
                  <c:v>-9.181818181818187</c:v>
                </c:pt>
                <c:pt idx="6">
                  <c:v>-5.181818181818187</c:v>
                </c:pt>
                <c:pt idx="7">
                  <c:v>-5.181818181818187</c:v>
                </c:pt>
                <c:pt idx="8">
                  <c:v>-43.181818181818187</c:v>
                </c:pt>
                <c:pt idx="9">
                  <c:v>0.81818181818181301</c:v>
                </c:pt>
                <c:pt idx="10">
                  <c:v>7.818181818181813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9760"/>
        <c:axId val="6871296"/>
      </c:barChart>
      <c:catAx>
        <c:axId val="686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871296"/>
        <c:crosses val="autoZero"/>
        <c:auto val="1"/>
        <c:lblAlgn val="ctr"/>
        <c:lblOffset val="100"/>
        <c:noMultiLvlLbl val="0"/>
      </c:catAx>
      <c:valAx>
        <c:axId val="687129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6869760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Empresa 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MOMBAÇA!$A$17:$A$20</c:f>
              <c:strCache>
                <c:ptCount val="4"/>
                <c:pt idx="0">
                  <c:v>16,5 - 26,75</c:v>
                </c:pt>
                <c:pt idx="1">
                  <c:v>26,75 - 37</c:v>
                </c:pt>
                <c:pt idx="2">
                  <c:v>37 - 47,25</c:v>
                </c:pt>
                <c:pt idx="3">
                  <c:v>47,25 - 57,5</c:v>
                </c:pt>
              </c:strCache>
            </c:strRef>
          </c:cat>
          <c:val>
            <c:numRef>
              <c:f>MOMBAÇA!$C$17:$C$20</c:f>
              <c:numCache>
                <c:formatCode>0%</c:formatCode>
                <c:ptCount val="4"/>
                <c:pt idx="0">
                  <c:v>9.0909090909090912E-2</c:v>
                </c:pt>
                <c:pt idx="1">
                  <c:v>0.54545454545454541</c:v>
                </c:pt>
                <c:pt idx="2">
                  <c:v>0.27272727272727271</c:v>
                </c:pt>
                <c:pt idx="3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176212</xdr:rowOff>
    </xdr:from>
    <xdr:to>
      <xdr:col>14</xdr:col>
      <xdr:colOff>571500</xdr:colOff>
      <xdr:row>15</xdr:row>
      <xdr:rowOff>61912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1</xdr:row>
      <xdr:rowOff>14287</xdr:rowOff>
    </xdr:from>
    <xdr:to>
      <xdr:col>22</xdr:col>
      <xdr:colOff>361950</xdr:colOff>
      <xdr:row>15</xdr:row>
      <xdr:rowOff>90487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17</xdr:row>
      <xdr:rowOff>33337</xdr:rowOff>
    </xdr:from>
    <xdr:to>
      <xdr:col>22</xdr:col>
      <xdr:colOff>314325</xdr:colOff>
      <xdr:row>31</xdr:row>
      <xdr:rowOff>109537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17</xdr:row>
      <xdr:rowOff>23812</xdr:rowOff>
    </xdr:from>
    <xdr:to>
      <xdr:col>14</xdr:col>
      <xdr:colOff>466725</xdr:colOff>
      <xdr:row>31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Marandu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Marandu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Marandu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100012</xdr:rowOff>
    </xdr:from>
    <xdr:to>
      <xdr:col>14</xdr:col>
      <xdr:colOff>104775</xdr:colOff>
      <xdr:row>15</xdr:row>
      <xdr:rowOff>176212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180975</xdr:colOff>
      <xdr:row>1</xdr:row>
      <xdr:rowOff>90487</xdr:rowOff>
    </xdr:from>
    <xdr:to>
      <xdr:col>21</xdr:col>
      <xdr:colOff>485775</xdr:colOff>
      <xdr:row>15</xdr:row>
      <xdr:rowOff>166687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16</xdr:row>
      <xdr:rowOff>185737</xdr:rowOff>
    </xdr:from>
    <xdr:to>
      <xdr:col>21</xdr:col>
      <xdr:colOff>523875</xdr:colOff>
      <xdr:row>31</xdr:row>
      <xdr:rowOff>71437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438150</xdr:colOff>
      <xdr:row>16</xdr:row>
      <xdr:rowOff>138112</xdr:rowOff>
    </xdr:from>
    <xdr:to>
      <xdr:col>14</xdr:col>
      <xdr:colOff>133350</xdr:colOff>
      <xdr:row>31</xdr:row>
      <xdr:rowOff>23812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304800</xdr:colOff>
      <xdr:row>15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33</xdr:col>
      <xdr:colOff>304800</xdr:colOff>
      <xdr:row>15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25</xdr:col>
      <xdr:colOff>304800</xdr:colOff>
      <xdr:row>31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33</xdr:col>
      <xdr:colOff>304800</xdr:colOff>
      <xdr:row>31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33</xdr:row>
      <xdr:rowOff>0</xdr:rowOff>
    </xdr:from>
    <xdr:to>
      <xdr:col>29</xdr:col>
      <xdr:colOff>304800</xdr:colOff>
      <xdr:row>47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0.00694</cdr:y>
    </cdr:from>
    <cdr:to>
      <cdr:x>0.17083</cdr:x>
      <cdr:y>0.11111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100" y="1905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>
              <a:solidFill>
                <a:srgbClr val="FFFF00"/>
              </a:solidFill>
            </a:rPr>
            <a:t>Mombaça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Mombaça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Mombaça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Mombaça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Marandu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0.17361</cdr:x>
      <cdr:y>0.12269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rgbClr val="FFFF00"/>
              </a:solidFill>
            </a:rPr>
            <a:t>Marandu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>
      <selection activeCell="C3" sqref="C3"/>
    </sheetView>
  </sheetViews>
  <sheetFormatPr defaultRowHeight="15" x14ac:dyDescent="0.25"/>
  <cols>
    <col min="1" max="1" width="13.85546875" bestFit="1" customWidth="1"/>
    <col min="2" max="7" width="11.7109375" bestFit="1" customWidth="1"/>
  </cols>
  <sheetData>
    <row r="1" spans="1:7" x14ac:dyDescent="0.25">
      <c r="A1" s="25" t="s">
        <v>15</v>
      </c>
      <c r="B1" s="2" t="s">
        <v>1</v>
      </c>
      <c r="C1" s="2" t="s">
        <v>11</v>
      </c>
      <c r="D1" s="2" t="s">
        <v>12</v>
      </c>
      <c r="E1" s="2" t="s">
        <v>13</v>
      </c>
      <c r="F1" s="2" t="s">
        <v>14</v>
      </c>
      <c r="G1" s="12" t="s">
        <v>17</v>
      </c>
    </row>
    <row r="2" spans="1:7" x14ac:dyDescent="0.25">
      <c r="A2" t="s">
        <v>67</v>
      </c>
      <c r="B2" s="1">
        <v>50</v>
      </c>
      <c r="C2" s="1">
        <v>88</v>
      </c>
      <c r="D2" s="1">
        <v>30</v>
      </c>
      <c r="E2" s="1">
        <v>61</v>
      </c>
      <c r="F2" s="1">
        <v>61</v>
      </c>
      <c r="G2" s="9">
        <f>AVERAGE(B2:F2)</f>
        <v>58</v>
      </c>
    </row>
    <row r="3" spans="1:7" x14ac:dyDescent="0.25">
      <c r="A3" t="s">
        <v>68</v>
      </c>
      <c r="B3" s="1">
        <v>42</v>
      </c>
      <c r="C3" s="1">
        <v>87</v>
      </c>
      <c r="D3" s="1">
        <v>82</v>
      </c>
      <c r="E3" s="1">
        <v>76</v>
      </c>
      <c r="F3" s="1">
        <v>75</v>
      </c>
      <c r="G3" s="9">
        <f t="shared" ref="G3:G12" si="0">AVERAGE(B3:F3)</f>
        <v>72.400000000000006</v>
      </c>
    </row>
    <row r="4" spans="1:7" x14ac:dyDescent="0.25">
      <c r="A4" t="s">
        <v>72</v>
      </c>
      <c r="B4" s="1">
        <v>23</v>
      </c>
      <c r="C4" s="1">
        <v>82</v>
      </c>
      <c r="D4" s="1">
        <v>69</v>
      </c>
      <c r="E4" s="1">
        <v>61</v>
      </c>
      <c r="F4" s="1">
        <v>52</v>
      </c>
      <c r="G4" s="9">
        <f t="shared" si="0"/>
        <v>57.4</v>
      </c>
    </row>
    <row r="5" spans="1:7" x14ac:dyDescent="0.25">
      <c r="A5" t="s">
        <v>69</v>
      </c>
      <c r="B5" s="1">
        <v>36</v>
      </c>
      <c r="C5" s="1">
        <v>75</v>
      </c>
      <c r="D5" s="1">
        <v>60</v>
      </c>
      <c r="E5" s="1">
        <v>48</v>
      </c>
      <c r="F5" s="1">
        <v>61</v>
      </c>
      <c r="G5" s="9">
        <f t="shared" si="0"/>
        <v>56</v>
      </c>
    </row>
    <row r="6" spans="1:7" x14ac:dyDescent="0.25">
      <c r="A6" t="s">
        <v>70</v>
      </c>
      <c r="B6" s="1">
        <v>22</v>
      </c>
      <c r="C6" s="1">
        <v>78</v>
      </c>
      <c r="D6" s="1">
        <v>59</v>
      </c>
      <c r="E6" s="1">
        <v>53</v>
      </c>
      <c r="F6" s="1">
        <v>62</v>
      </c>
      <c r="G6" s="9">
        <f t="shared" si="0"/>
        <v>54.8</v>
      </c>
    </row>
    <row r="7" spans="1:7" x14ac:dyDescent="0.25">
      <c r="A7" t="s">
        <v>71</v>
      </c>
      <c r="B7" s="1">
        <v>18</v>
      </c>
      <c r="C7" s="1">
        <v>73</v>
      </c>
      <c r="D7" s="1">
        <v>42</v>
      </c>
      <c r="E7" s="1">
        <v>34</v>
      </c>
      <c r="F7" s="1">
        <v>54</v>
      </c>
      <c r="G7" s="9">
        <f t="shared" si="0"/>
        <v>44.2</v>
      </c>
    </row>
    <row r="8" spans="1:7" x14ac:dyDescent="0.25">
      <c r="A8" t="s">
        <v>73</v>
      </c>
      <c r="B8" s="1">
        <v>46</v>
      </c>
      <c r="C8" s="1">
        <v>83</v>
      </c>
      <c r="D8" s="1">
        <v>53</v>
      </c>
      <c r="E8" s="1">
        <v>52</v>
      </c>
      <c r="F8" s="1">
        <v>27</v>
      </c>
      <c r="G8" s="9">
        <f t="shared" si="0"/>
        <v>52.2</v>
      </c>
    </row>
    <row r="9" spans="1:7" x14ac:dyDescent="0.25">
      <c r="A9" t="s">
        <v>74</v>
      </c>
      <c r="B9" s="1">
        <v>11</v>
      </c>
      <c r="C9" s="1">
        <v>76</v>
      </c>
      <c r="D9" s="1">
        <v>12</v>
      </c>
      <c r="E9" s="1">
        <v>23</v>
      </c>
      <c r="F9" s="1">
        <v>58</v>
      </c>
      <c r="G9" s="9">
        <f t="shared" si="0"/>
        <v>36</v>
      </c>
    </row>
    <row r="10" spans="1:7" x14ac:dyDescent="0.25">
      <c r="A10" t="s">
        <v>75</v>
      </c>
      <c r="B10" s="1">
        <v>15</v>
      </c>
      <c r="C10" s="1">
        <v>68</v>
      </c>
      <c r="D10" s="1">
        <v>68</v>
      </c>
      <c r="E10" s="1">
        <v>65</v>
      </c>
      <c r="F10" s="1">
        <v>58</v>
      </c>
      <c r="G10" s="9">
        <f t="shared" si="0"/>
        <v>54.8</v>
      </c>
    </row>
    <row r="11" spans="1:7" x14ac:dyDescent="0.25">
      <c r="A11" t="s">
        <v>76</v>
      </c>
      <c r="B11" s="1">
        <v>18</v>
      </c>
      <c r="C11" s="1">
        <v>64</v>
      </c>
      <c r="D11" s="1">
        <v>9</v>
      </c>
      <c r="E11" s="1">
        <v>21</v>
      </c>
      <c r="F11" s="1">
        <v>34</v>
      </c>
      <c r="G11" s="9">
        <f t="shared" si="0"/>
        <v>29.2</v>
      </c>
    </row>
    <row r="12" spans="1:7" x14ac:dyDescent="0.25">
      <c r="A12" t="s">
        <v>77</v>
      </c>
      <c r="B12" s="1">
        <v>23</v>
      </c>
      <c r="C12" s="1">
        <v>88</v>
      </c>
      <c r="D12" s="1">
        <v>62</v>
      </c>
      <c r="E12" s="1">
        <v>19</v>
      </c>
      <c r="F12" s="1">
        <v>68</v>
      </c>
      <c r="G12" s="9">
        <f t="shared" si="0"/>
        <v>52</v>
      </c>
    </row>
    <row r="13" spans="1:7" x14ac:dyDescent="0.25">
      <c r="A13" s="10"/>
      <c r="B13" s="11"/>
      <c r="C13" s="11"/>
      <c r="D13" s="11"/>
      <c r="E13" s="11"/>
      <c r="F13" s="11"/>
      <c r="G13" s="13"/>
    </row>
    <row r="14" spans="1:7" x14ac:dyDescent="0.25">
      <c r="A14" s="14" t="s">
        <v>17</v>
      </c>
      <c r="B14" s="8">
        <f>AVERAGE(B2:B12)</f>
        <v>27.636363636363637</v>
      </c>
      <c r="C14" s="8">
        <f t="shared" ref="C14:F14" si="1">AVERAGE(C2:C12)</f>
        <v>78.36363636363636</v>
      </c>
      <c r="D14" s="8">
        <f t="shared" si="1"/>
        <v>49.636363636363633</v>
      </c>
      <c r="E14" s="8">
        <f t="shared" si="1"/>
        <v>46.636363636363633</v>
      </c>
      <c r="F14" s="8">
        <f t="shared" si="1"/>
        <v>55.454545454545453</v>
      </c>
      <c r="G14" s="22">
        <f>AVERAGE(B2:F12)</f>
        <v>51.545454545454547</v>
      </c>
    </row>
    <row r="15" spans="1:7" x14ac:dyDescent="0.25">
      <c r="A15" s="14" t="s">
        <v>66</v>
      </c>
      <c r="B15" s="15">
        <v>0.46</v>
      </c>
      <c r="C15" s="19">
        <v>0.1</v>
      </c>
      <c r="D15" s="15">
        <v>0.46</v>
      </c>
      <c r="E15" s="19">
        <v>0.4</v>
      </c>
      <c r="F15" s="15">
        <v>0.24</v>
      </c>
      <c r="G15" s="23">
        <f>AVERAGE(B15:F15)</f>
        <v>0.33199999999999996</v>
      </c>
    </row>
    <row r="16" spans="1:7" x14ac:dyDescent="0.25">
      <c r="A16" t="s">
        <v>23</v>
      </c>
      <c r="B16" s="1" t="s">
        <v>22</v>
      </c>
      <c r="D16" t="s">
        <v>34</v>
      </c>
      <c r="E16" s="1" t="s">
        <v>22</v>
      </c>
    </row>
    <row r="17" spans="1:9" x14ac:dyDescent="0.25">
      <c r="A17" t="s">
        <v>18</v>
      </c>
      <c r="B17" s="1">
        <v>4</v>
      </c>
      <c r="C17" s="6">
        <f>B17/11</f>
        <v>0.36363636363636365</v>
      </c>
      <c r="D17" t="s">
        <v>37</v>
      </c>
      <c r="E17" s="1">
        <v>3</v>
      </c>
      <c r="F17" s="6">
        <f>E17/11</f>
        <v>0.27272727272727271</v>
      </c>
      <c r="G17" t="s">
        <v>35</v>
      </c>
    </row>
    <row r="18" spans="1:9" x14ac:dyDescent="0.25">
      <c r="A18" t="s">
        <v>19</v>
      </c>
      <c r="B18" s="1">
        <v>3</v>
      </c>
      <c r="C18" s="6">
        <f t="shared" ref="C18:C20" si="2">B18/11</f>
        <v>0.27272727272727271</v>
      </c>
      <c r="D18" t="s">
        <v>38</v>
      </c>
      <c r="E18" s="1">
        <v>1</v>
      </c>
      <c r="F18" s="6">
        <f t="shared" ref="F18:F20" si="3">E18/11</f>
        <v>9.0909090909090912E-2</v>
      </c>
    </row>
    <row r="19" spans="1:9" x14ac:dyDescent="0.25">
      <c r="A19" t="s">
        <v>20</v>
      </c>
      <c r="B19" s="1">
        <v>1</v>
      </c>
      <c r="C19" s="6">
        <f t="shared" si="2"/>
        <v>9.0909090909090912E-2</v>
      </c>
      <c r="D19" t="s">
        <v>39</v>
      </c>
      <c r="E19" s="1">
        <v>5</v>
      </c>
      <c r="F19" s="6">
        <f t="shared" si="3"/>
        <v>0.45454545454545453</v>
      </c>
    </row>
    <row r="20" spans="1:9" x14ac:dyDescent="0.25">
      <c r="A20" t="s">
        <v>21</v>
      </c>
      <c r="B20" s="1">
        <v>3</v>
      </c>
      <c r="C20" s="6">
        <f t="shared" si="2"/>
        <v>0.27272727272727271</v>
      </c>
      <c r="D20" t="s">
        <v>40</v>
      </c>
      <c r="E20" s="1">
        <v>2</v>
      </c>
      <c r="F20" s="6">
        <f t="shared" si="3"/>
        <v>0.18181818181818182</v>
      </c>
    </row>
    <row r="21" spans="1:9" x14ac:dyDescent="0.25">
      <c r="A21" t="s">
        <v>24</v>
      </c>
      <c r="D21" t="s">
        <v>36</v>
      </c>
      <c r="E21" s="1"/>
      <c r="G21" t="s">
        <v>35</v>
      </c>
    </row>
    <row r="22" spans="1:9" x14ac:dyDescent="0.25">
      <c r="A22" t="s">
        <v>25</v>
      </c>
      <c r="B22" s="1">
        <v>2</v>
      </c>
      <c r="C22" s="6">
        <f>B22/11</f>
        <v>0.18181818181818182</v>
      </c>
      <c r="D22" t="s">
        <v>41</v>
      </c>
      <c r="E22" s="1">
        <v>2</v>
      </c>
      <c r="F22" s="6">
        <f>E22/11</f>
        <v>0.18181818181818182</v>
      </c>
    </row>
    <row r="23" spans="1:9" x14ac:dyDescent="0.25">
      <c r="A23" t="s">
        <v>26</v>
      </c>
      <c r="B23" s="1">
        <v>3</v>
      </c>
      <c r="C23" s="6">
        <f t="shared" ref="C23:C25" si="4">B23/11</f>
        <v>0.27272727272727271</v>
      </c>
      <c r="D23" t="s">
        <v>42</v>
      </c>
      <c r="E23" s="1">
        <v>0</v>
      </c>
      <c r="F23" s="6">
        <f t="shared" ref="F23:F25" si="5">E23/11</f>
        <v>0</v>
      </c>
    </row>
    <row r="24" spans="1:9" x14ac:dyDescent="0.25">
      <c r="A24" t="s">
        <v>27</v>
      </c>
      <c r="B24" s="1">
        <v>2</v>
      </c>
      <c r="C24" s="6">
        <f t="shared" si="4"/>
        <v>0.18181818181818182</v>
      </c>
      <c r="D24" t="s">
        <v>43</v>
      </c>
      <c r="E24" s="1">
        <v>7</v>
      </c>
      <c r="F24" s="6">
        <f t="shared" si="5"/>
        <v>0.63636363636363635</v>
      </c>
    </row>
    <row r="25" spans="1:9" x14ac:dyDescent="0.25">
      <c r="A25" t="s">
        <v>28</v>
      </c>
      <c r="B25" s="1">
        <v>4</v>
      </c>
      <c r="C25" s="6">
        <f t="shared" si="4"/>
        <v>0.36363636363636365</v>
      </c>
      <c r="D25" t="s">
        <v>44</v>
      </c>
      <c r="E25" s="1">
        <v>2</v>
      </c>
      <c r="F25" s="6">
        <f t="shared" si="5"/>
        <v>0.18181818181818182</v>
      </c>
    </row>
    <row r="26" spans="1:9" x14ac:dyDescent="0.25">
      <c r="A26" t="s">
        <v>29</v>
      </c>
      <c r="D26" s="1"/>
    </row>
    <row r="27" spans="1:9" x14ac:dyDescent="0.25">
      <c r="A27" t="s">
        <v>30</v>
      </c>
      <c r="B27" s="1">
        <v>2</v>
      </c>
      <c r="C27" s="6">
        <f>B27/11</f>
        <v>0.18181818181818182</v>
      </c>
      <c r="D27" t="s">
        <v>67</v>
      </c>
      <c r="E27" s="5">
        <f>(B2)-(B14)</f>
        <v>22.363636363636363</v>
      </c>
      <c r="F27" s="5">
        <f t="shared" ref="F27:I27" si="6">(C2)-(C14)</f>
        <v>9.6363636363636402</v>
      </c>
      <c r="G27" s="5">
        <f t="shared" si="6"/>
        <v>-19.636363636363633</v>
      </c>
      <c r="H27" s="5">
        <f t="shared" si="6"/>
        <v>14.363636363636367</v>
      </c>
      <c r="I27" s="5">
        <f t="shared" si="6"/>
        <v>5.5454545454545467</v>
      </c>
    </row>
    <row r="28" spans="1:9" x14ac:dyDescent="0.25">
      <c r="A28" t="s">
        <v>31</v>
      </c>
      <c r="B28" s="1">
        <v>2</v>
      </c>
      <c r="C28" s="6">
        <f t="shared" ref="C28:C30" si="7">B28/11</f>
        <v>0.18181818181818182</v>
      </c>
      <c r="D28" t="s">
        <v>68</v>
      </c>
      <c r="E28" s="5">
        <f>(B3) - (B14)</f>
        <v>14.363636363636363</v>
      </c>
      <c r="F28" s="5">
        <f t="shared" ref="F28:I28" si="8">(C3) - (C14)</f>
        <v>8.6363636363636402</v>
      </c>
      <c r="G28" s="5">
        <f t="shared" si="8"/>
        <v>32.363636363636367</v>
      </c>
      <c r="H28" s="5">
        <f t="shared" si="8"/>
        <v>29.363636363636367</v>
      </c>
      <c r="I28" s="5">
        <f t="shared" si="8"/>
        <v>19.545454545454547</v>
      </c>
    </row>
    <row r="29" spans="1:9" x14ac:dyDescent="0.25">
      <c r="A29" t="s">
        <v>32</v>
      </c>
      <c r="B29" s="1">
        <v>4</v>
      </c>
      <c r="C29" s="6">
        <f t="shared" si="7"/>
        <v>0.36363636363636365</v>
      </c>
      <c r="D29" t="s">
        <v>72</v>
      </c>
      <c r="E29" s="5">
        <f>(B4)-(B14)</f>
        <v>-4.6363636363636367</v>
      </c>
      <c r="F29" s="5">
        <f t="shared" ref="F29:I29" si="9">(C4)-(C14)</f>
        <v>3.6363636363636402</v>
      </c>
      <c r="G29" s="5">
        <f t="shared" si="9"/>
        <v>19.363636363636367</v>
      </c>
      <c r="H29" s="5">
        <f t="shared" si="9"/>
        <v>14.363636363636367</v>
      </c>
      <c r="I29" s="5">
        <f t="shared" si="9"/>
        <v>-3.4545454545454533</v>
      </c>
    </row>
    <row r="30" spans="1:9" x14ac:dyDescent="0.25">
      <c r="A30" t="s">
        <v>33</v>
      </c>
      <c r="B30" s="1">
        <v>3</v>
      </c>
      <c r="C30" s="6">
        <f t="shared" si="7"/>
        <v>0.27272727272727271</v>
      </c>
      <c r="D30" t="s">
        <v>69</v>
      </c>
      <c r="E30" s="5">
        <f>(B5)-(B14)</f>
        <v>8.3636363636363633</v>
      </c>
      <c r="F30" s="5">
        <f t="shared" ref="F30:I30" si="10">(C5)-(C14)</f>
        <v>-3.3636363636363598</v>
      </c>
      <c r="G30" s="5">
        <f t="shared" si="10"/>
        <v>10.363636363636367</v>
      </c>
      <c r="H30" s="5">
        <f t="shared" si="10"/>
        <v>1.3636363636363669</v>
      </c>
      <c r="I30" s="5">
        <f t="shared" si="10"/>
        <v>5.5454545454545467</v>
      </c>
    </row>
    <row r="31" spans="1:9" x14ac:dyDescent="0.25">
      <c r="D31" t="s">
        <v>70</v>
      </c>
      <c r="E31" s="5">
        <f>(B6)-(B14)</f>
        <v>-5.6363636363636367</v>
      </c>
      <c r="F31" s="5">
        <f t="shared" ref="F31:I31" si="11">(C6)-(C14)</f>
        <v>-0.36363636363635976</v>
      </c>
      <c r="G31" s="5">
        <f t="shared" si="11"/>
        <v>9.3636363636363669</v>
      </c>
      <c r="H31" s="5">
        <f t="shared" si="11"/>
        <v>6.3636363636363669</v>
      </c>
      <c r="I31" s="5">
        <f t="shared" si="11"/>
        <v>6.5454545454545467</v>
      </c>
    </row>
    <row r="32" spans="1:9" x14ac:dyDescent="0.25">
      <c r="D32" t="s">
        <v>71</v>
      </c>
      <c r="E32" s="5">
        <f>(B7)-(B14)</f>
        <v>-9.6363636363636367</v>
      </c>
      <c r="F32" s="5">
        <f t="shared" ref="F32:I32" si="12">(C7)-(C14)</f>
        <v>-5.3636363636363598</v>
      </c>
      <c r="G32" s="5">
        <f t="shared" si="12"/>
        <v>-7.6363636363636331</v>
      </c>
      <c r="H32" s="5">
        <f t="shared" si="12"/>
        <v>-12.636363636363633</v>
      </c>
      <c r="I32" s="5">
        <f t="shared" si="12"/>
        <v>-1.4545454545454533</v>
      </c>
    </row>
    <row r="33" spans="4:9" x14ac:dyDescent="0.25">
      <c r="D33" t="s">
        <v>73</v>
      </c>
      <c r="E33" s="5">
        <f>(B8)-(B14)</f>
        <v>18.363636363636363</v>
      </c>
      <c r="F33" s="5">
        <f t="shared" ref="F33:I33" si="13">(C8)-(C14)</f>
        <v>4.6363636363636402</v>
      </c>
      <c r="G33" s="5">
        <f t="shared" si="13"/>
        <v>3.3636363636363669</v>
      </c>
      <c r="H33" s="5">
        <f t="shared" si="13"/>
        <v>5.3636363636363669</v>
      </c>
      <c r="I33" s="5">
        <f t="shared" si="13"/>
        <v>-28.454545454545453</v>
      </c>
    </row>
    <row r="34" spans="4:9" x14ac:dyDescent="0.25">
      <c r="D34" t="s">
        <v>74</v>
      </c>
      <c r="E34" s="5">
        <f>(B9)-(B14)</f>
        <v>-16.636363636363637</v>
      </c>
      <c r="F34" s="5">
        <f t="shared" ref="F34:I34" si="14">(C9)-(C14)</f>
        <v>-2.3636363636363598</v>
      </c>
      <c r="G34" s="5">
        <f t="shared" si="14"/>
        <v>-37.636363636363633</v>
      </c>
      <c r="H34" s="5">
        <f t="shared" si="14"/>
        <v>-23.636363636363633</v>
      </c>
      <c r="I34" s="5">
        <f t="shared" si="14"/>
        <v>2.5454545454545467</v>
      </c>
    </row>
    <row r="35" spans="4:9" x14ac:dyDescent="0.25">
      <c r="D35" t="s">
        <v>75</v>
      </c>
      <c r="E35" s="5">
        <f>(B10)-(B14)</f>
        <v>-12.636363636363637</v>
      </c>
      <c r="F35" s="5">
        <f t="shared" ref="F35:I35" si="15">(C10)-(C14)</f>
        <v>-10.36363636363636</v>
      </c>
      <c r="G35" s="5">
        <f t="shared" si="15"/>
        <v>18.363636363636367</v>
      </c>
      <c r="H35" s="5">
        <f t="shared" si="15"/>
        <v>18.363636363636367</v>
      </c>
      <c r="I35" s="5">
        <f t="shared" si="15"/>
        <v>2.5454545454545467</v>
      </c>
    </row>
    <row r="36" spans="4:9" x14ac:dyDescent="0.25">
      <c r="D36" t="s">
        <v>76</v>
      </c>
      <c r="E36" s="5">
        <f>(B11)-(B14)</f>
        <v>-9.6363636363636367</v>
      </c>
      <c r="F36" s="5">
        <f t="shared" ref="F36:I36" si="16">(C11)-(C14)</f>
        <v>-14.36363636363636</v>
      </c>
      <c r="G36" s="5">
        <f t="shared" si="16"/>
        <v>-40.636363636363633</v>
      </c>
      <c r="H36" s="5">
        <f t="shared" si="16"/>
        <v>-25.636363636363633</v>
      </c>
      <c r="I36" s="5">
        <f t="shared" si="16"/>
        <v>-21.454545454545453</v>
      </c>
    </row>
    <row r="37" spans="4:9" x14ac:dyDescent="0.25">
      <c r="D37" t="s">
        <v>77</v>
      </c>
      <c r="E37" s="5">
        <f>(B12)-(B14)</f>
        <v>-4.6363636363636367</v>
      </c>
      <c r="F37" s="5">
        <f t="shared" ref="F37:I37" si="17">(C12)-(C14)</f>
        <v>9.6363636363636402</v>
      </c>
      <c r="G37" s="5">
        <f t="shared" si="17"/>
        <v>12.363636363636367</v>
      </c>
      <c r="H37" s="5">
        <f t="shared" si="17"/>
        <v>-27.636363636363633</v>
      </c>
      <c r="I37" s="5">
        <f t="shared" si="17"/>
        <v>12.545454545454547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90" zoomScaleNormal="90" workbookViewId="0">
      <selection activeCell="E11" sqref="E11"/>
    </sheetView>
  </sheetViews>
  <sheetFormatPr defaultRowHeight="15" x14ac:dyDescent="0.25"/>
  <cols>
    <col min="1" max="1" width="14.85546875" bestFit="1" customWidth="1"/>
    <col min="2" max="2" width="11.7109375" bestFit="1" customWidth="1"/>
    <col min="3" max="4" width="10.85546875" bestFit="1" customWidth="1"/>
    <col min="5" max="5" width="11" bestFit="1" customWidth="1"/>
  </cols>
  <sheetData>
    <row r="1" spans="1:6" x14ac:dyDescent="0.25">
      <c r="A1" s="25" t="s">
        <v>16</v>
      </c>
      <c r="B1" s="2" t="s">
        <v>61</v>
      </c>
      <c r="C1" s="2" t="s">
        <v>62</v>
      </c>
      <c r="D1" s="2" t="s">
        <v>63</v>
      </c>
      <c r="E1" s="2" t="s">
        <v>64</v>
      </c>
      <c r="F1" s="7" t="s">
        <v>17</v>
      </c>
    </row>
    <row r="2" spans="1:6" x14ac:dyDescent="0.25">
      <c r="A2" t="s">
        <v>67</v>
      </c>
      <c r="B2" s="1">
        <v>57</v>
      </c>
      <c r="C2" s="1">
        <v>84</v>
      </c>
      <c r="D2" s="1">
        <v>68</v>
      </c>
      <c r="E2" s="1">
        <v>88</v>
      </c>
      <c r="F2" s="9">
        <f>AVERAGE(B2:E2)</f>
        <v>74.25</v>
      </c>
    </row>
    <row r="3" spans="1:6" x14ac:dyDescent="0.25">
      <c r="A3" t="s">
        <v>68</v>
      </c>
      <c r="B3" s="1">
        <v>41</v>
      </c>
      <c r="C3" s="1">
        <v>80</v>
      </c>
      <c r="D3" s="1">
        <v>54</v>
      </c>
      <c r="E3" s="1">
        <v>88</v>
      </c>
      <c r="F3" s="9">
        <f t="shared" ref="F3:F12" si="0">AVERAGE(B3:E3)</f>
        <v>65.75</v>
      </c>
    </row>
    <row r="4" spans="1:6" x14ac:dyDescent="0.25">
      <c r="A4" t="s">
        <v>72</v>
      </c>
      <c r="B4" s="1">
        <v>30</v>
      </c>
      <c r="C4" s="1">
        <v>69</v>
      </c>
      <c r="D4" s="1">
        <v>62</v>
      </c>
      <c r="E4" s="1">
        <v>73</v>
      </c>
      <c r="F4" s="9">
        <f t="shared" si="0"/>
        <v>58.5</v>
      </c>
    </row>
    <row r="5" spans="1:6" x14ac:dyDescent="0.25">
      <c r="A5" t="s">
        <v>69</v>
      </c>
      <c r="B5" s="1">
        <v>34</v>
      </c>
      <c r="C5" s="1">
        <v>74</v>
      </c>
      <c r="D5" s="1">
        <v>42</v>
      </c>
      <c r="E5" s="1">
        <v>80</v>
      </c>
      <c r="F5" s="9">
        <f t="shared" si="0"/>
        <v>57.5</v>
      </c>
    </row>
    <row r="6" spans="1:6" x14ac:dyDescent="0.25">
      <c r="A6" t="s">
        <v>70</v>
      </c>
      <c r="B6" s="1">
        <v>38</v>
      </c>
      <c r="C6" s="1">
        <v>74</v>
      </c>
      <c r="D6" s="1">
        <v>66</v>
      </c>
      <c r="E6" s="1">
        <v>81</v>
      </c>
      <c r="F6" s="9">
        <f t="shared" si="0"/>
        <v>64.75</v>
      </c>
    </row>
    <row r="7" spans="1:6" x14ac:dyDescent="0.25">
      <c r="A7" t="s">
        <v>71</v>
      </c>
      <c r="B7" s="1">
        <v>27</v>
      </c>
      <c r="C7" s="1">
        <v>72</v>
      </c>
      <c r="D7" s="1">
        <v>51</v>
      </c>
      <c r="E7" s="1">
        <v>62</v>
      </c>
      <c r="F7" s="9">
        <f t="shared" si="0"/>
        <v>53</v>
      </c>
    </row>
    <row r="8" spans="1:6" x14ac:dyDescent="0.25">
      <c r="A8" t="s">
        <v>73</v>
      </c>
      <c r="B8" s="1">
        <v>17</v>
      </c>
      <c r="C8" s="1">
        <v>60</v>
      </c>
      <c r="D8" s="1">
        <v>46</v>
      </c>
      <c r="E8" s="1">
        <v>66</v>
      </c>
      <c r="F8" s="9">
        <f t="shared" si="0"/>
        <v>47.25</v>
      </c>
    </row>
    <row r="9" spans="1:6" x14ac:dyDescent="0.25">
      <c r="A9" t="s">
        <v>74</v>
      </c>
      <c r="B9" s="1">
        <v>34</v>
      </c>
      <c r="C9" s="1">
        <v>75</v>
      </c>
      <c r="D9" s="1">
        <v>51</v>
      </c>
      <c r="E9" s="1">
        <v>66</v>
      </c>
      <c r="F9" s="9">
        <f t="shared" si="0"/>
        <v>56.5</v>
      </c>
    </row>
    <row r="10" spans="1:6" x14ac:dyDescent="0.25">
      <c r="A10" t="s">
        <v>75</v>
      </c>
      <c r="B10" s="1">
        <v>35</v>
      </c>
      <c r="C10" s="1">
        <v>64</v>
      </c>
      <c r="D10" s="1">
        <v>50</v>
      </c>
      <c r="E10" s="1">
        <v>28</v>
      </c>
      <c r="F10" s="9">
        <f t="shared" si="0"/>
        <v>44.25</v>
      </c>
    </row>
    <row r="11" spans="1:6" x14ac:dyDescent="0.25">
      <c r="A11" t="s">
        <v>76</v>
      </c>
      <c r="B11" s="1">
        <v>45</v>
      </c>
      <c r="C11" s="1">
        <v>45</v>
      </c>
      <c r="D11" s="1">
        <v>30</v>
      </c>
      <c r="E11" s="1">
        <v>72</v>
      </c>
      <c r="F11" s="9">
        <f t="shared" si="0"/>
        <v>48</v>
      </c>
    </row>
    <row r="12" spans="1:6" x14ac:dyDescent="0.25">
      <c r="A12" t="s">
        <v>77</v>
      </c>
      <c r="B12" s="1">
        <v>34</v>
      </c>
      <c r="C12" s="1">
        <v>75</v>
      </c>
      <c r="D12" s="1">
        <v>51</v>
      </c>
      <c r="E12" s="1">
        <v>79</v>
      </c>
      <c r="F12" s="9">
        <f t="shared" si="0"/>
        <v>59.75</v>
      </c>
    </row>
    <row r="13" spans="1:6" x14ac:dyDescent="0.25">
      <c r="A13" s="3"/>
      <c r="B13" s="4"/>
      <c r="C13" s="4"/>
      <c r="D13" s="4"/>
      <c r="E13" s="4"/>
    </row>
    <row r="14" spans="1:6" x14ac:dyDescent="0.25">
      <c r="A14" s="14" t="s">
        <v>17</v>
      </c>
      <c r="B14" s="16">
        <f>AVERAGE(B2:B12)</f>
        <v>35.636363636363633</v>
      </c>
      <c r="C14" s="16">
        <f t="shared" ref="C14:E14" si="1">AVERAGE(C2:C12)</f>
        <v>70.181818181818187</v>
      </c>
      <c r="D14" s="16">
        <f t="shared" si="1"/>
        <v>51.909090909090907</v>
      </c>
      <c r="E14" s="16">
        <f t="shared" si="1"/>
        <v>71.181818181818187</v>
      </c>
      <c r="F14" s="20">
        <f>AVERAGE(B2:E12)</f>
        <v>57.227272727272727</v>
      </c>
    </row>
    <row r="15" spans="1:6" x14ac:dyDescent="0.25">
      <c r="A15" s="14" t="s">
        <v>66</v>
      </c>
      <c r="B15" s="17">
        <v>0.27</v>
      </c>
      <c r="C15" s="17">
        <v>0.14000000000000001</v>
      </c>
      <c r="D15" s="18">
        <v>0.2</v>
      </c>
      <c r="E15" s="17">
        <v>0.22</v>
      </c>
      <c r="F15" s="21">
        <f>AVERAGE(B15:E15)</f>
        <v>0.20750000000000002</v>
      </c>
    </row>
    <row r="16" spans="1:6" x14ac:dyDescent="0.25">
      <c r="A16" t="s">
        <v>23</v>
      </c>
      <c r="B16" s="1"/>
      <c r="D16" t="s">
        <v>34</v>
      </c>
      <c r="E16" s="1"/>
    </row>
    <row r="17" spans="1:11" x14ac:dyDescent="0.25">
      <c r="A17" t="s">
        <v>45</v>
      </c>
      <c r="B17" s="1">
        <v>1</v>
      </c>
      <c r="C17" s="6">
        <f>B17/11</f>
        <v>9.0909090909090912E-2</v>
      </c>
      <c r="D17" t="s">
        <v>57</v>
      </c>
      <c r="E17" s="1">
        <v>1</v>
      </c>
      <c r="F17" s="6">
        <f>E17/11</f>
        <v>9.0909090909090912E-2</v>
      </c>
    </row>
    <row r="18" spans="1:11" x14ac:dyDescent="0.25">
      <c r="A18" t="s">
        <v>46</v>
      </c>
      <c r="B18" s="1">
        <v>6</v>
      </c>
      <c r="C18" s="6">
        <f t="shared" ref="C18:C20" si="2">B18/11</f>
        <v>0.54545454545454541</v>
      </c>
      <c r="D18" t="s">
        <v>58</v>
      </c>
      <c r="E18" s="1">
        <v>0</v>
      </c>
      <c r="F18" s="6">
        <f t="shared" ref="F18:F20" si="3">E18/11</f>
        <v>0</v>
      </c>
    </row>
    <row r="19" spans="1:11" x14ac:dyDescent="0.25">
      <c r="A19" t="s">
        <v>47</v>
      </c>
      <c r="B19" s="1">
        <v>3</v>
      </c>
      <c r="C19" s="6">
        <f t="shared" si="2"/>
        <v>0.27272727272727271</v>
      </c>
      <c r="D19" t="s">
        <v>59</v>
      </c>
      <c r="E19" s="1">
        <v>5</v>
      </c>
      <c r="F19" s="6">
        <f t="shared" si="3"/>
        <v>0.45454545454545453</v>
      </c>
    </row>
    <row r="20" spans="1:11" x14ac:dyDescent="0.25">
      <c r="A20" t="s">
        <v>48</v>
      </c>
      <c r="B20" s="1">
        <v>1</v>
      </c>
      <c r="C20" s="6">
        <f t="shared" si="2"/>
        <v>9.0909090909090912E-2</v>
      </c>
      <c r="D20" t="s">
        <v>60</v>
      </c>
      <c r="E20" s="1">
        <v>5</v>
      </c>
      <c r="F20" s="6">
        <f t="shared" si="3"/>
        <v>0.45454545454545453</v>
      </c>
    </row>
    <row r="21" spans="1:11" x14ac:dyDescent="0.25">
      <c r="A21" t="s">
        <v>24</v>
      </c>
      <c r="K21" t="s">
        <v>35</v>
      </c>
    </row>
    <row r="22" spans="1:11" x14ac:dyDescent="0.25">
      <c r="A22" t="s">
        <v>49</v>
      </c>
      <c r="B22" s="1">
        <v>1</v>
      </c>
      <c r="C22" s="6">
        <f>B22/11</f>
        <v>9.0909090909090912E-2</v>
      </c>
      <c r="D22" t="s">
        <v>0</v>
      </c>
      <c r="E22" s="5">
        <f>B2-B14</f>
        <v>21.363636363636367</v>
      </c>
      <c r="F22" s="5">
        <f t="shared" ref="F22:H22" si="4">C2-C14</f>
        <v>13.818181818181813</v>
      </c>
      <c r="G22" s="5">
        <f t="shared" si="4"/>
        <v>16.090909090909093</v>
      </c>
      <c r="H22" s="5">
        <f t="shared" si="4"/>
        <v>16.818181818181813</v>
      </c>
    </row>
    <row r="23" spans="1:11" x14ac:dyDescent="0.25">
      <c r="A23" t="s">
        <v>50</v>
      </c>
      <c r="B23" s="1">
        <v>2</v>
      </c>
      <c r="C23" s="6">
        <f t="shared" ref="C23:C25" si="5">B23/11</f>
        <v>0.18181818181818182</v>
      </c>
      <c r="D23" t="s">
        <v>2</v>
      </c>
      <c r="E23" s="5">
        <f>B3-B14</f>
        <v>5.3636363636363669</v>
      </c>
      <c r="F23" s="5">
        <f t="shared" ref="F23:H23" si="6">C3-C14</f>
        <v>9.818181818181813</v>
      </c>
      <c r="G23" s="5">
        <f t="shared" si="6"/>
        <v>2.0909090909090935</v>
      </c>
      <c r="H23" s="5">
        <f t="shared" si="6"/>
        <v>16.818181818181813</v>
      </c>
    </row>
    <row r="24" spans="1:11" x14ac:dyDescent="0.25">
      <c r="A24" t="s">
        <v>51</v>
      </c>
      <c r="B24" s="1">
        <v>4</v>
      </c>
      <c r="C24" s="6">
        <f t="shared" si="5"/>
        <v>0.36363636363636365</v>
      </c>
      <c r="D24" t="s">
        <v>3</v>
      </c>
      <c r="E24" s="5">
        <f>B4-B14</f>
        <v>-5.6363636363636331</v>
      </c>
      <c r="F24" s="5">
        <f t="shared" ref="F24:H24" si="7">C4-C14</f>
        <v>-1.181818181818187</v>
      </c>
      <c r="G24" s="5">
        <f t="shared" si="7"/>
        <v>10.090909090909093</v>
      </c>
      <c r="H24" s="5">
        <f t="shared" si="7"/>
        <v>1.818181818181813</v>
      </c>
      <c r="I24" s="5"/>
    </row>
    <row r="25" spans="1:11" x14ac:dyDescent="0.25">
      <c r="A25" t="s">
        <v>52</v>
      </c>
      <c r="B25" s="1">
        <v>4</v>
      </c>
      <c r="C25" s="6">
        <f t="shared" si="5"/>
        <v>0.36363636363636365</v>
      </c>
      <c r="D25" t="s">
        <v>65</v>
      </c>
      <c r="E25" s="5">
        <f>B5-B14</f>
        <v>-1.6363636363636331</v>
      </c>
      <c r="F25" s="5">
        <f t="shared" ref="F25:H25" si="8">C5-C14</f>
        <v>3.818181818181813</v>
      </c>
      <c r="G25" s="5">
        <f t="shared" si="8"/>
        <v>-9.9090909090909065</v>
      </c>
      <c r="H25" s="5">
        <f t="shared" si="8"/>
        <v>8.818181818181813</v>
      </c>
    </row>
    <row r="26" spans="1:11" x14ac:dyDescent="0.25">
      <c r="A26" t="s">
        <v>29</v>
      </c>
      <c r="D26" t="s">
        <v>4</v>
      </c>
      <c r="E26" s="5">
        <f>B6-B14</f>
        <v>2.3636363636363669</v>
      </c>
      <c r="F26" s="5">
        <f t="shared" ref="F26:H26" si="9">C6-C14</f>
        <v>3.818181818181813</v>
      </c>
      <c r="G26" s="5">
        <f t="shared" si="9"/>
        <v>14.090909090909093</v>
      </c>
      <c r="H26" s="5">
        <f t="shared" si="9"/>
        <v>9.818181818181813</v>
      </c>
    </row>
    <row r="27" spans="1:11" x14ac:dyDescent="0.25">
      <c r="A27" t="s">
        <v>53</v>
      </c>
      <c r="B27" s="1">
        <v>1</v>
      </c>
      <c r="C27" s="6">
        <f>B27/11</f>
        <v>9.0909090909090912E-2</v>
      </c>
      <c r="D27" t="s">
        <v>5</v>
      </c>
      <c r="E27" s="5">
        <f>B7-B14</f>
        <v>-8.6363636363636331</v>
      </c>
      <c r="F27" s="5">
        <f t="shared" ref="F27:H27" si="10">C7-C14</f>
        <v>1.818181818181813</v>
      </c>
      <c r="G27" s="5">
        <f t="shared" si="10"/>
        <v>-0.90909090909090651</v>
      </c>
      <c r="H27" s="5">
        <f t="shared" si="10"/>
        <v>-9.181818181818187</v>
      </c>
    </row>
    <row r="28" spans="1:11" x14ac:dyDescent="0.25">
      <c r="A28" t="s">
        <v>54</v>
      </c>
      <c r="B28" s="1">
        <v>2</v>
      </c>
      <c r="C28" s="6">
        <f t="shared" ref="C28:C30" si="11">B28/11</f>
        <v>0.18181818181818182</v>
      </c>
      <c r="D28" t="s">
        <v>6</v>
      </c>
      <c r="E28" s="5">
        <f>B8-B14</f>
        <v>-18.636363636363633</v>
      </c>
      <c r="F28" s="5">
        <f t="shared" ref="F28:H28" si="12">C8-C14</f>
        <v>-10.181818181818187</v>
      </c>
      <c r="G28" s="5">
        <f t="shared" si="12"/>
        <v>-5.9090909090909065</v>
      </c>
      <c r="H28" s="5">
        <f t="shared" si="12"/>
        <v>-5.181818181818187</v>
      </c>
    </row>
    <row r="29" spans="1:11" x14ac:dyDescent="0.25">
      <c r="A29" t="s">
        <v>55</v>
      </c>
      <c r="B29" s="1">
        <v>5</v>
      </c>
      <c r="C29" s="6">
        <f t="shared" si="11"/>
        <v>0.45454545454545453</v>
      </c>
      <c r="D29" t="s">
        <v>7</v>
      </c>
      <c r="E29" s="5">
        <f>B9-B14</f>
        <v>-1.6363636363636331</v>
      </c>
      <c r="F29" s="5">
        <f t="shared" ref="F29:H29" si="13">C9-C14</f>
        <v>4.818181818181813</v>
      </c>
      <c r="G29" s="5">
        <f t="shared" si="13"/>
        <v>-0.90909090909090651</v>
      </c>
      <c r="H29" s="5">
        <f t="shared" si="13"/>
        <v>-5.181818181818187</v>
      </c>
    </row>
    <row r="30" spans="1:11" x14ac:dyDescent="0.25">
      <c r="A30" t="s">
        <v>56</v>
      </c>
      <c r="B30" s="1">
        <v>3</v>
      </c>
      <c r="C30" s="6">
        <f t="shared" si="11"/>
        <v>0.27272727272727271</v>
      </c>
      <c r="D30" t="s">
        <v>8</v>
      </c>
      <c r="E30" s="5">
        <f>B10-B14</f>
        <v>-0.63636363636363313</v>
      </c>
      <c r="F30" s="5">
        <f t="shared" ref="F30:H30" si="14">C10-C14</f>
        <v>-6.181818181818187</v>
      </c>
      <c r="G30" s="5">
        <f t="shared" si="14"/>
        <v>-1.9090909090909065</v>
      </c>
      <c r="H30" s="5">
        <f t="shared" si="14"/>
        <v>-43.181818181818187</v>
      </c>
    </row>
    <row r="31" spans="1:11" x14ac:dyDescent="0.25">
      <c r="D31" t="s">
        <v>9</v>
      </c>
      <c r="E31" s="5">
        <f>B11-B14</f>
        <v>9.3636363636363669</v>
      </c>
      <c r="F31" s="5">
        <f t="shared" ref="F31:H31" si="15">C11-C14</f>
        <v>-25.181818181818187</v>
      </c>
      <c r="G31" s="5">
        <f t="shared" si="15"/>
        <v>-21.909090909090907</v>
      </c>
      <c r="H31" s="5">
        <f t="shared" si="15"/>
        <v>0.81818181818181301</v>
      </c>
    </row>
    <row r="32" spans="1:11" x14ac:dyDescent="0.25">
      <c r="D32" t="s">
        <v>10</v>
      </c>
      <c r="E32" s="5">
        <f>B12-B14</f>
        <v>-1.6363636363636331</v>
      </c>
      <c r="F32" s="5">
        <f t="shared" ref="F32:H32" si="16">C12-C14</f>
        <v>4.818181818181813</v>
      </c>
      <c r="G32" s="5">
        <f t="shared" si="16"/>
        <v>-0.90909090909090651</v>
      </c>
      <c r="H32" s="5">
        <f t="shared" si="16"/>
        <v>7.818181818181813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5" workbookViewId="0">
      <selection activeCell="P34" sqref="P3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2" workbookViewId="0">
      <selection activeCell="H16" sqref="H16"/>
    </sheetView>
  </sheetViews>
  <sheetFormatPr defaultRowHeight="15" x14ac:dyDescent="0.25"/>
  <cols>
    <col min="2" max="2" width="16" bestFit="1" customWidth="1"/>
    <col min="5" max="5" width="15.85546875" bestFit="1" customWidth="1"/>
    <col min="6" max="6" width="36.28515625" bestFit="1" customWidth="1"/>
    <col min="7" max="7" width="21.5703125" bestFit="1" customWidth="1"/>
  </cols>
  <sheetData>
    <row r="2" spans="1:7" x14ac:dyDescent="0.25">
      <c r="E2" s="26" t="s">
        <v>83</v>
      </c>
    </row>
    <row r="3" spans="1:7" x14ac:dyDescent="0.25">
      <c r="A3" s="2"/>
      <c r="B3" s="24" t="s">
        <v>79</v>
      </c>
      <c r="C3" s="24" t="s">
        <v>78</v>
      </c>
      <c r="D3" s="24" t="s">
        <v>80</v>
      </c>
      <c r="E3" s="24" t="s">
        <v>87</v>
      </c>
      <c r="F3" s="24" t="s">
        <v>81</v>
      </c>
      <c r="G3" s="24" t="s">
        <v>82</v>
      </c>
    </row>
    <row r="4" spans="1:7" x14ac:dyDescent="0.25">
      <c r="A4" t="s">
        <v>67</v>
      </c>
      <c r="B4" s="1" t="s">
        <v>84</v>
      </c>
      <c r="C4" s="1" t="s">
        <v>105</v>
      </c>
      <c r="D4" s="1" t="s">
        <v>86</v>
      </c>
      <c r="E4" s="1" t="s">
        <v>106</v>
      </c>
      <c r="F4" s="1" t="s">
        <v>107</v>
      </c>
      <c r="G4" s="1" t="s">
        <v>89</v>
      </c>
    </row>
    <row r="5" spans="1:7" x14ac:dyDescent="0.25">
      <c r="A5" t="s">
        <v>68</v>
      </c>
      <c r="B5" s="1" t="s">
        <v>84</v>
      </c>
      <c r="C5" s="1" t="s">
        <v>98</v>
      </c>
      <c r="D5" s="1" t="s">
        <v>86</v>
      </c>
      <c r="E5" s="1">
        <v>3</v>
      </c>
      <c r="F5" s="1" t="s">
        <v>99</v>
      </c>
      <c r="G5" s="1" t="s">
        <v>95</v>
      </c>
    </row>
    <row r="6" spans="1:7" x14ac:dyDescent="0.25">
      <c r="A6" t="s">
        <v>72</v>
      </c>
      <c r="B6" s="1" t="s">
        <v>84</v>
      </c>
      <c r="C6" s="1" t="s">
        <v>91</v>
      </c>
      <c r="D6" s="1" t="s">
        <v>86</v>
      </c>
      <c r="E6" s="1">
        <v>13</v>
      </c>
      <c r="F6" s="1" t="s">
        <v>93</v>
      </c>
      <c r="G6" s="1" t="s">
        <v>89</v>
      </c>
    </row>
    <row r="7" spans="1:7" x14ac:dyDescent="0.25">
      <c r="A7" t="s">
        <v>69</v>
      </c>
      <c r="B7" s="1" t="s">
        <v>84</v>
      </c>
      <c r="C7" s="1" t="s">
        <v>91</v>
      </c>
      <c r="D7" s="1" t="s">
        <v>86</v>
      </c>
      <c r="E7" s="1">
        <v>13</v>
      </c>
      <c r="F7" s="1" t="s">
        <v>92</v>
      </c>
      <c r="G7" s="1" t="s">
        <v>89</v>
      </c>
    </row>
    <row r="8" spans="1:7" x14ac:dyDescent="0.25">
      <c r="A8" t="s">
        <v>70</v>
      </c>
      <c r="B8" s="1" t="s">
        <v>84</v>
      </c>
      <c r="C8" s="1" t="s">
        <v>91</v>
      </c>
      <c r="D8" s="1" t="s">
        <v>86</v>
      </c>
      <c r="E8" s="1">
        <v>13</v>
      </c>
      <c r="F8" s="1" t="s">
        <v>94</v>
      </c>
      <c r="G8" s="1" t="s">
        <v>95</v>
      </c>
    </row>
    <row r="9" spans="1:7" x14ac:dyDescent="0.25">
      <c r="A9" t="s">
        <v>71</v>
      </c>
      <c r="B9" s="1" t="s">
        <v>84</v>
      </c>
      <c r="C9" s="1" t="s">
        <v>85</v>
      </c>
      <c r="D9" s="1" t="s">
        <v>86</v>
      </c>
      <c r="E9" s="1">
        <v>13</v>
      </c>
      <c r="F9" s="1" t="s">
        <v>88</v>
      </c>
      <c r="G9" s="1" t="s">
        <v>89</v>
      </c>
    </row>
    <row r="10" spans="1:7" x14ac:dyDescent="0.25">
      <c r="A10" t="s">
        <v>73</v>
      </c>
      <c r="B10" s="1" t="s">
        <v>100</v>
      </c>
      <c r="C10" s="1" t="s">
        <v>98</v>
      </c>
      <c r="D10" s="1" t="s">
        <v>86</v>
      </c>
      <c r="E10" s="1"/>
      <c r="F10" s="1" t="s">
        <v>101</v>
      </c>
      <c r="G10" s="1" t="s">
        <v>95</v>
      </c>
    </row>
    <row r="11" spans="1:7" x14ac:dyDescent="0.25">
      <c r="A11" t="s">
        <v>74</v>
      </c>
      <c r="B11" s="1" t="s">
        <v>96</v>
      </c>
      <c r="C11" s="1" t="s">
        <v>85</v>
      </c>
      <c r="D11" s="1" t="s">
        <v>86</v>
      </c>
      <c r="E11" s="1">
        <v>14</v>
      </c>
      <c r="F11" s="1" t="s">
        <v>97</v>
      </c>
      <c r="G11" s="1" t="s">
        <v>89</v>
      </c>
    </row>
    <row r="12" spans="1:7" x14ac:dyDescent="0.25">
      <c r="A12" t="s">
        <v>75</v>
      </c>
      <c r="B12" s="1" t="s">
        <v>100</v>
      </c>
      <c r="C12" s="1" t="s">
        <v>85</v>
      </c>
      <c r="D12" s="1" t="s">
        <v>86</v>
      </c>
      <c r="E12" s="1" t="s">
        <v>108</v>
      </c>
      <c r="F12" s="1" t="s">
        <v>109</v>
      </c>
      <c r="G12" s="1" t="s">
        <v>89</v>
      </c>
    </row>
    <row r="13" spans="1:7" x14ac:dyDescent="0.25">
      <c r="A13" t="s">
        <v>76</v>
      </c>
      <c r="B13" s="1" t="s">
        <v>96</v>
      </c>
      <c r="C13" s="1" t="s">
        <v>91</v>
      </c>
      <c r="D13" s="1" t="s">
        <v>103</v>
      </c>
      <c r="E13" s="1">
        <v>24</v>
      </c>
      <c r="F13" s="1" t="s">
        <v>104</v>
      </c>
      <c r="G13" s="1" t="s">
        <v>95</v>
      </c>
    </row>
    <row r="14" spans="1:7" x14ac:dyDescent="0.25">
      <c r="A14" s="3" t="s">
        <v>77</v>
      </c>
      <c r="B14" s="4" t="s">
        <v>96</v>
      </c>
      <c r="C14" s="4" t="s">
        <v>85</v>
      </c>
      <c r="D14" s="4" t="s">
        <v>86</v>
      </c>
      <c r="E14" s="4">
        <v>22</v>
      </c>
      <c r="F14" s="4" t="s">
        <v>102</v>
      </c>
      <c r="G14" s="4" t="s">
        <v>95</v>
      </c>
    </row>
    <row r="16" spans="1:7" x14ac:dyDescent="0.25">
      <c r="E16" s="26" t="s">
        <v>90</v>
      </c>
    </row>
    <row r="17" spans="1:7" x14ac:dyDescent="0.25">
      <c r="A17" s="2"/>
      <c r="B17" s="24" t="s">
        <v>79</v>
      </c>
      <c r="C17" s="24" t="s">
        <v>78</v>
      </c>
      <c r="D17" s="24" t="s">
        <v>80</v>
      </c>
      <c r="E17" s="24" t="s">
        <v>87</v>
      </c>
      <c r="F17" s="24" t="s">
        <v>81</v>
      </c>
      <c r="G17" s="24" t="s">
        <v>82</v>
      </c>
    </row>
    <row r="18" spans="1:7" x14ac:dyDescent="0.25">
      <c r="A18" t="s">
        <v>67</v>
      </c>
      <c r="B18" s="1" t="s">
        <v>84</v>
      </c>
      <c r="C18" s="1" t="s">
        <v>105</v>
      </c>
      <c r="D18" s="1" t="s">
        <v>86</v>
      </c>
      <c r="E18" s="1" t="s">
        <v>106</v>
      </c>
      <c r="F18" s="1" t="s">
        <v>107</v>
      </c>
      <c r="G18" s="1" t="s">
        <v>89</v>
      </c>
    </row>
    <row r="19" spans="1:7" x14ac:dyDescent="0.25">
      <c r="A19" t="s">
        <v>68</v>
      </c>
      <c r="B19" s="1" t="s">
        <v>84</v>
      </c>
      <c r="C19" s="1" t="s">
        <v>98</v>
      </c>
      <c r="D19" s="1" t="s">
        <v>86</v>
      </c>
      <c r="E19" s="1">
        <v>3</v>
      </c>
      <c r="F19" s="1" t="s">
        <v>99</v>
      </c>
      <c r="G19" s="1" t="s">
        <v>95</v>
      </c>
    </row>
    <row r="20" spans="1:7" x14ac:dyDescent="0.25">
      <c r="A20" t="s">
        <v>72</v>
      </c>
      <c r="B20" s="1" t="s">
        <v>84</v>
      </c>
      <c r="C20" s="1" t="s">
        <v>91</v>
      </c>
      <c r="D20" s="1" t="s">
        <v>86</v>
      </c>
      <c r="E20" s="1">
        <v>13</v>
      </c>
      <c r="F20" s="1" t="s">
        <v>93</v>
      </c>
      <c r="G20" s="1" t="s">
        <v>89</v>
      </c>
    </row>
    <row r="21" spans="1:7" x14ac:dyDescent="0.25">
      <c r="A21" t="s">
        <v>69</v>
      </c>
      <c r="B21" s="1" t="s">
        <v>84</v>
      </c>
      <c r="C21" s="1" t="s">
        <v>91</v>
      </c>
      <c r="D21" s="1" t="s">
        <v>86</v>
      </c>
      <c r="E21" s="1">
        <v>13</v>
      </c>
      <c r="F21" s="1" t="s">
        <v>92</v>
      </c>
      <c r="G21" s="1" t="s">
        <v>89</v>
      </c>
    </row>
    <row r="22" spans="1:7" x14ac:dyDescent="0.25">
      <c r="A22" t="s">
        <v>70</v>
      </c>
      <c r="B22" s="1" t="s">
        <v>84</v>
      </c>
      <c r="C22" s="1" t="s">
        <v>91</v>
      </c>
      <c r="D22" s="1" t="s">
        <v>86</v>
      </c>
      <c r="E22" s="1">
        <v>13</v>
      </c>
      <c r="F22" s="1" t="s">
        <v>111</v>
      </c>
      <c r="G22" s="1" t="s">
        <v>95</v>
      </c>
    </row>
    <row r="23" spans="1:7" x14ac:dyDescent="0.25">
      <c r="A23" t="s">
        <v>71</v>
      </c>
      <c r="B23" s="1" t="s">
        <v>84</v>
      </c>
      <c r="C23" s="1" t="s">
        <v>98</v>
      </c>
      <c r="D23" s="1" t="s">
        <v>86</v>
      </c>
      <c r="E23" s="1">
        <v>13</v>
      </c>
      <c r="F23" s="1" t="s">
        <v>110</v>
      </c>
      <c r="G23" s="1" t="s">
        <v>89</v>
      </c>
    </row>
    <row r="24" spans="1:7" x14ac:dyDescent="0.25">
      <c r="A24" t="s">
        <v>73</v>
      </c>
      <c r="B24" s="1" t="s">
        <v>100</v>
      </c>
      <c r="C24" s="1" t="s">
        <v>98</v>
      </c>
      <c r="D24" s="1" t="s">
        <v>86</v>
      </c>
      <c r="E24" s="1"/>
      <c r="F24" s="1" t="s">
        <v>101</v>
      </c>
      <c r="G24" s="1" t="s">
        <v>95</v>
      </c>
    </row>
    <row r="25" spans="1:7" x14ac:dyDescent="0.25">
      <c r="A25" t="s">
        <v>74</v>
      </c>
      <c r="B25" s="1" t="s">
        <v>96</v>
      </c>
      <c r="C25" s="1" t="s">
        <v>98</v>
      </c>
      <c r="D25" s="1" t="s">
        <v>86</v>
      </c>
      <c r="E25" s="1">
        <v>14</v>
      </c>
      <c r="F25" s="1" t="s">
        <v>112</v>
      </c>
      <c r="G25" s="1" t="s">
        <v>89</v>
      </c>
    </row>
    <row r="26" spans="1:7" x14ac:dyDescent="0.25">
      <c r="A26" t="s">
        <v>75</v>
      </c>
      <c r="B26" s="1" t="s">
        <v>100</v>
      </c>
      <c r="C26" s="1" t="s">
        <v>98</v>
      </c>
      <c r="D26" s="1" t="s">
        <v>86</v>
      </c>
      <c r="E26" s="1" t="s">
        <v>108</v>
      </c>
      <c r="F26" s="1" t="s">
        <v>109</v>
      </c>
      <c r="G26" s="1" t="s">
        <v>89</v>
      </c>
    </row>
    <row r="27" spans="1:7" x14ac:dyDescent="0.25">
      <c r="A27" t="s">
        <v>76</v>
      </c>
      <c r="B27" s="1" t="s">
        <v>96</v>
      </c>
      <c r="C27" s="1" t="s">
        <v>91</v>
      </c>
      <c r="D27" s="1" t="s">
        <v>103</v>
      </c>
      <c r="E27" s="1">
        <v>24</v>
      </c>
      <c r="F27" s="1" t="s">
        <v>104</v>
      </c>
      <c r="G27" s="1" t="s">
        <v>95</v>
      </c>
    </row>
    <row r="28" spans="1:7" x14ac:dyDescent="0.25">
      <c r="A28" s="3" t="s">
        <v>77</v>
      </c>
      <c r="B28" s="4" t="s">
        <v>96</v>
      </c>
      <c r="C28" s="4" t="s">
        <v>85</v>
      </c>
      <c r="D28" s="4" t="s">
        <v>86</v>
      </c>
      <c r="E28" s="4">
        <v>22</v>
      </c>
      <c r="F28" s="4" t="s">
        <v>102</v>
      </c>
      <c r="G28" s="4" t="s">
        <v>95</v>
      </c>
    </row>
    <row r="30" spans="1:7" x14ac:dyDescent="0.25">
      <c r="E30" t="s">
        <v>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MARANDU</vt:lpstr>
      <vt:lpstr>MOMBAÇA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Marcos</cp:lastModifiedBy>
  <dcterms:created xsi:type="dcterms:W3CDTF">2014-08-28T20:29:24Z</dcterms:created>
  <dcterms:modified xsi:type="dcterms:W3CDTF">2014-09-08T18:14:06Z</dcterms:modified>
</cp:coreProperties>
</file>